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nstrutoracentroleste067-my.sharepoint.com/personal/suporte_construtoracentroleste067_onmicrosoft_com/Documents/CCL Geral/LICITAÇÕES/4 - LICITAÇÃO/1. GOINFRA/2024/CO 025-2024 - SERRANÓPOLIS/3. Proposta de preços/Proposta Comercial/Proposta enviada/"/>
    </mc:Choice>
  </mc:AlternateContent>
  <xr:revisionPtr revIDLastSave="0" documentId="8_{343C854A-CA34-4BB8-BCAA-A125C7122E70}" xr6:coauthVersionLast="47" xr6:coauthVersionMax="47" xr10:uidLastSave="{00000000-0000-0000-0000-000000000000}"/>
  <bookViews>
    <workbookView xWindow="-120" yWindow="-120" windowWidth="20730" windowHeight="11040" tabRatio="870" firstSheet="2" activeTab="3" xr2:uid="{00000000-000D-0000-FFFF-FFFF00000000}"/>
  </bookViews>
  <sheets>
    <sheet name="Auxiliar equipamento" sheetId="30" state="hidden" r:id="rId1"/>
    <sheet name="PREMISSAS" sheetId="33" state="hidden" r:id="rId2"/>
    <sheet name="Orçamento Sintético " sheetId="2" r:id="rId3"/>
    <sheet name="CPU" sheetId="22" r:id="rId4"/>
    <sheet name="Administração" sheetId="13" r:id="rId5"/>
    <sheet name="Canteiro" sheetId="15" r:id="rId6"/>
    <sheet name="MOB-DESMOB" sheetId="7" r:id="rId7"/>
    <sheet name="Mobilização e Desm T247" sheetId="8" state="hidden" r:id="rId8"/>
    <sheet name="BDI 20,60%" sheetId="16" r:id="rId9"/>
    <sheet name="BDI 11,85%" sheetId="17" r:id="rId10"/>
    <sheet name="Encargos CCL" sheetId="18" r:id="rId11"/>
    <sheet name="CRONOGRAMA" sheetId="5" r:id="rId12"/>
    <sheet name="COMP SARJETA" sheetId="10" state="hidden" r:id="rId13"/>
    <sheet name="40606A" sheetId="12" state="hidden" r:id="rId14"/>
    <sheet name="T-247" sheetId="6" state="hidden" r:id="rId15"/>
  </sheets>
  <definedNames>
    <definedName name="\0" localSheetId="10">#REF!</definedName>
    <definedName name="\0">#REF!</definedName>
    <definedName name="\a" localSheetId="10">#REF!</definedName>
    <definedName name="\a">#REF!</definedName>
    <definedName name="\c">#REF!</definedName>
    <definedName name="\I">#REF!</definedName>
    <definedName name="\s" localSheetId="10">#REF!</definedName>
    <definedName name="\S">#REF!</definedName>
    <definedName name="\x">#REF!</definedName>
    <definedName name="\z">#REF!</definedName>
    <definedName name="_\0">#REF!</definedName>
    <definedName name="_\1">#REF!</definedName>
    <definedName name="_\2">#REF!</definedName>
    <definedName name="_\a">#REF!</definedName>
    <definedName name="_\I">#REF!</definedName>
    <definedName name="_\m">#REF!</definedName>
    <definedName name="_\p">#REF!</definedName>
    <definedName name="_\s">#REF!</definedName>
    <definedName name="__\c">#REF!</definedName>
    <definedName name="__\P">#REF!</definedName>
    <definedName name="__\x">#REF!</definedName>
    <definedName name="___\P">#REF!</definedName>
    <definedName name="___\z">#REF!</definedName>
    <definedName name="____\0">#REF!</definedName>
    <definedName name="____\a">#REF!</definedName>
    <definedName name="____\I">#REF!</definedName>
    <definedName name="____\S">#REF!</definedName>
    <definedName name="____\z">#REF!</definedName>
    <definedName name="_____\z">#REF!</definedName>
    <definedName name="______\S">#REF!</definedName>
    <definedName name="_______\I">#REF!</definedName>
    <definedName name="________\0">#REF!</definedName>
    <definedName name="________\1">#REF!</definedName>
    <definedName name="________\2">#REF!</definedName>
    <definedName name="________\a">#REF!</definedName>
    <definedName name="________\I">#REF!</definedName>
    <definedName name="________\m">#REF!</definedName>
    <definedName name="________\p">#REF!</definedName>
    <definedName name="________\s">#REF!</definedName>
    <definedName name="___________________________PM334">#REF!</definedName>
    <definedName name="___________________________PM335">#REF!</definedName>
    <definedName name="___________________________pm346">#REF!</definedName>
    <definedName name="___________________________PM406">#REF!</definedName>
    <definedName name="___________________________PM970">#REF!</definedName>
    <definedName name="__________________________OUT98">#REF!</definedName>
    <definedName name="__________________________PL1">#REF!</definedName>
    <definedName name="__________________________PM334">#REF!</definedName>
    <definedName name="__________________________PM335">#REF!</definedName>
    <definedName name="__________________________pm346">#REF!</definedName>
    <definedName name="__________________________PM406">#REF!</definedName>
    <definedName name="__________________________PM970">#REF!</definedName>
    <definedName name="_________________________OUT98">#REF!</definedName>
    <definedName name="_________________________PM334">#REF!</definedName>
    <definedName name="_________________________PM335">#REF!</definedName>
    <definedName name="_________________________pm346">#REF!</definedName>
    <definedName name="_________________________PM406">#REF!</definedName>
    <definedName name="_________________________PM970">#REF!</definedName>
    <definedName name="________________________OUT98">#REF!</definedName>
    <definedName name="________________________PM334">#REF!</definedName>
    <definedName name="________________________PM335">#REF!</definedName>
    <definedName name="________________________pm346">#REF!</definedName>
    <definedName name="________________________PM406">#REF!</definedName>
    <definedName name="________________________PM970">#REF!</definedName>
    <definedName name="_______________________OUT98">#REF!</definedName>
    <definedName name="_______________________PCM30">#REF!</definedName>
    <definedName name="_______________________PLA2">#REF!</definedName>
    <definedName name="_______________________PM334">#REF!</definedName>
    <definedName name="_______________________PM335">#REF!</definedName>
    <definedName name="_______________________pm346">#REF!</definedName>
    <definedName name="_______________________PM406">#REF!</definedName>
    <definedName name="_______________________PM970">#REF!</definedName>
    <definedName name="_______________________PTB10">#REF!</definedName>
    <definedName name="_______________________TOT7">#REF!</definedName>
    <definedName name="_______________________TSD2">#REF!</definedName>
    <definedName name="______________________CAP20">#REF!</definedName>
    <definedName name="______________________la2">#REF!</definedName>
    <definedName name="______________________OUT98">#REF!</definedName>
    <definedName name="______________________PCM30">#REF!</definedName>
    <definedName name="______________________PLA2">#REF!</definedName>
    <definedName name="______________________PM334">#REF!</definedName>
    <definedName name="______________________PM335">#REF!</definedName>
    <definedName name="______________________pm346">#REF!</definedName>
    <definedName name="______________________PM406">#REF!</definedName>
    <definedName name="______________________PM970">#REF!</definedName>
    <definedName name="______________________PTB10">#REF!</definedName>
    <definedName name="______________________TB10">#REF!</definedName>
    <definedName name="______________________TCB5">#REF!</definedName>
    <definedName name="______________________tcc4">#REF!</definedName>
    <definedName name="______________________TOT7">#REF!</definedName>
    <definedName name="______________________TSD2">#REF!</definedName>
    <definedName name="_____________________CAP20">#REF!</definedName>
    <definedName name="_____________________CCM30">#REF!</definedName>
    <definedName name="_____________________la2">#REF!</definedName>
    <definedName name="_____________________PM334">#REF!</definedName>
    <definedName name="_____________________PM335">#REF!</definedName>
    <definedName name="_____________________pm346">#REF!</definedName>
    <definedName name="_____________________PM406">#REF!</definedName>
    <definedName name="_____________________PM970">#REF!</definedName>
    <definedName name="_____________________TB10">#REF!</definedName>
    <definedName name="_____________________TCB5">#REF!</definedName>
    <definedName name="_____________________tcc4">#REF!</definedName>
    <definedName name="____________________CCM30">#REF!</definedName>
    <definedName name="____________________OUT98">#REF!</definedName>
    <definedName name="____________________PCM30">#REF!</definedName>
    <definedName name="____________________PLA2">#REF!</definedName>
    <definedName name="____________________PM334">#REF!</definedName>
    <definedName name="____________________PM335">#REF!</definedName>
    <definedName name="____________________pm346">#REF!</definedName>
    <definedName name="____________________PM406">#REF!</definedName>
    <definedName name="____________________PM970">#REF!</definedName>
    <definedName name="____________________PTB10">#REF!</definedName>
    <definedName name="____________________tcc4">#REF!</definedName>
    <definedName name="____________________TOT7">#REF!</definedName>
    <definedName name="____________________TSD2">#REF!</definedName>
    <definedName name="___________________ATD1">#REF!</definedName>
    <definedName name="___________________CAP20">#REF!</definedName>
    <definedName name="___________________HCB5">#REF!</definedName>
    <definedName name="___________________la2">#REF!</definedName>
    <definedName name="___________________OUT98">#REF!</definedName>
    <definedName name="___________________PCM30">#REF!</definedName>
    <definedName name="___________________PLA2">#REF!</definedName>
    <definedName name="___________________PM334">#REF!</definedName>
    <definedName name="___________________PM335">#REF!</definedName>
    <definedName name="___________________PM346">#REF!</definedName>
    <definedName name="___________________PM406">#REF!</definedName>
    <definedName name="___________________PM412">#REF!</definedName>
    <definedName name="___________________PM609">#REF!</definedName>
    <definedName name="___________________PM970">#REF!</definedName>
    <definedName name="___________________PTB10">#REF!</definedName>
    <definedName name="___________________TB10">#REF!</definedName>
    <definedName name="___________________TCB4">#REF!</definedName>
    <definedName name="___________________TCB5">#REF!</definedName>
    <definedName name="___________________tcc4">#REF!</definedName>
    <definedName name="___________________TCM30">#REF!</definedName>
    <definedName name="___________________TEB4">#REF!</definedName>
    <definedName name="___________________TOT1">#REF!</definedName>
    <definedName name="___________________TOT2">#REF!</definedName>
    <definedName name="___________________TOT3">#REF!</definedName>
    <definedName name="___________________TOT4">#REF!</definedName>
    <definedName name="___________________TOT5">#REF!</definedName>
    <definedName name="___________________TOT6">#REF!</definedName>
    <definedName name="___________________TOT7">#REF!</definedName>
    <definedName name="___________________TSD2">#REF!</definedName>
    <definedName name="__________________ACM30">#REF!</definedName>
    <definedName name="__________________ATD1">#REF!</definedName>
    <definedName name="__________________CAP20">#REF!</definedName>
    <definedName name="__________________CCM30">#REF!</definedName>
    <definedName name="__________________CMM30">#REF!</definedName>
    <definedName name="__________________DAR02">#REF!</definedName>
    <definedName name="__________________EDA01">#REF!</definedName>
    <definedName name="__________________HCB5">#REF!</definedName>
    <definedName name="__________________la2">#REF!</definedName>
    <definedName name="__________________MFC01">#REF!</definedName>
    <definedName name="__________________OUT98">#REF!</definedName>
    <definedName name="__________________PCB5">#REF!</definedName>
    <definedName name="__________________PCM30">#REF!</definedName>
    <definedName name="__________________PLA2">#REF!</definedName>
    <definedName name="__________________PM334">#REF!</definedName>
    <definedName name="__________________PM335">#REF!</definedName>
    <definedName name="__________________PM346">#REF!</definedName>
    <definedName name="__________________PM406">#REF!</definedName>
    <definedName name="__________________PM412">#REF!</definedName>
    <definedName name="__________________PM609">#REF!</definedName>
    <definedName name="__________________PM970">#REF!</definedName>
    <definedName name="__________________PTB10">#REF!</definedName>
    <definedName name="__________________TB10">#REF!</definedName>
    <definedName name="__________________TCB4">#REF!</definedName>
    <definedName name="__________________TCB5">#REF!</definedName>
    <definedName name="__________________tcc4">#REF!</definedName>
    <definedName name="__________________TCM30">#REF!</definedName>
    <definedName name="__________________TEB4">#REF!</definedName>
    <definedName name="__________________TOT1">#REF!</definedName>
    <definedName name="__________________TOT2">#REF!</definedName>
    <definedName name="__________________TOT3">#REF!</definedName>
    <definedName name="__________________TOT4">#REF!</definedName>
    <definedName name="__________________TOT5">#REF!</definedName>
    <definedName name="__________________TOT6">#REF!</definedName>
    <definedName name="__________________TOT7">#REF!</definedName>
    <definedName name="__________________TSD2">#REF!</definedName>
    <definedName name="_________________ACA50">#REF!</definedName>
    <definedName name="_________________ACM30">#REF!</definedName>
    <definedName name="_________________CAP20">#REF!</definedName>
    <definedName name="_________________CCM30">#REF!</definedName>
    <definedName name="_________________CMM30">#REF!</definedName>
    <definedName name="_________________DAR02">#REF!</definedName>
    <definedName name="_________________EDA01">#REF!</definedName>
    <definedName name="_________________la2">#REF!</definedName>
    <definedName name="_________________MFC01">#REF!</definedName>
    <definedName name="_________________OUT98">#REF!</definedName>
    <definedName name="_________________PCB5">#REF!</definedName>
    <definedName name="_________________PCM30">#REF!</definedName>
    <definedName name="_________________PLA2">#REF!</definedName>
    <definedName name="_________________PM334">#REF!</definedName>
    <definedName name="_________________PM335">#REF!</definedName>
    <definedName name="_________________pm346">#REF!</definedName>
    <definedName name="_________________PM406">#REF!</definedName>
    <definedName name="_________________PM970">#REF!</definedName>
    <definedName name="_________________PTB10">#REF!</definedName>
    <definedName name="_________________TB10">#REF!</definedName>
    <definedName name="_________________TCB5">#REF!</definedName>
    <definedName name="_________________tcc4">#REF!</definedName>
    <definedName name="_________________TOT7">#REF!</definedName>
    <definedName name="_________________TSD2">#REF!</definedName>
    <definedName name="________________ACA50">#REF!</definedName>
    <definedName name="________________ATD1">#REF!</definedName>
    <definedName name="________________CAP20">#REF!</definedName>
    <definedName name="________________CCM30">#REF!</definedName>
    <definedName name="________________CMM30">#REF!</definedName>
    <definedName name="________________DAR02">#REF!</definedName>
    <definedName name="________________EDA01">#REF!</definedName>
    <definedName name="________________HCB5">#REF!</definedName>
    <definedName name="________________la2">#REF!</definedName>
    <definedName name="________________MFC01">#REF!</definedName>
    <definedName name="________________OUT98">#REF!</definedName>
    <definedName name="________________PCB5">#REF!</definedName>
    <definedName name="________________PCM30">#REF!</definedName>
    <definedName name="________________PLA2">#REF!</definedName>
    <definedName name="________________PM334">#REF!</definedName>
    <definedName name="________________PM335">#REF!</definedName>
    <definedName name="________________PM346">#REF!</definedName>
    <definedName name="________________PM406">#REF!</definedName>
    <definedName name="________________PM412">#REF!</definedName>
    <definedName name="________________PM609">#REF!</definedName>
    <definedName name="________________PM970">#REF!</definedName>
    <definedName name="________________PTB10">#REF!</definedName>
    <definedName name="________________TB10">#REF!</definedName>
    <definedName name="________________TCB4">#REF!</definedName>
    <definedName name="________________TCB5">#REF!</definedName>
    <definedName name="________________tcc4">#REF!</definedName>
    <definedName name="________________TCM30">#REF!</definedName>
    <definedName name="________________TEB4">#REF!</definedName>
    <definedName name="________________TOT1">#REF!</definedName>
    <definedName name="________________TOT2">#REF!</definedName>
    <definedName name="________________TOT3">#REF!</definedName>
    <definedName name="________________TOT4">#REF!</definedName>
    <definedName name="________________TOT5">#REF!</definedName>
    <definedName name="________________TOT6">#REF!</definedName>
    <definedName name="________________TOT7">#REF!</definedName>
    <definedName name="________________TSD2">#REF!</definedName>
    <definedName name="_______________ACA50">#REF!</definedName>
    <definedName name="_______________ACM30">#REF!</definedName>
    <definedName name="_______________ATD1">#REF!</definedName>
    <definedName name="_______________CAP20">#REF!</definedName>
    <definedName name="_______________CCM30">#REF!</definedName>
    <definedName name="_______________CMM30">#REF!</definedName>
    <definedName name="_______________DAR02">#REF!</definedName>
    <definedName name="_______________EDA01">#REF!</definedName>
    <definedName name="_______________Ext2">#REF!</definedName>
    <definedName name="_______________HCB5">#REF!</definedName>
    <definedName name="_______________la2">#REF!</definedName>
    <definedName name="_______________MFC01">#REF!</definedName>
    <definedName name="_______________OUT98">#REF!</definedName>
    <definedName name="_______________PCB5">#REF!</definedName>
    <definedName name="_______________PCM30">#REF!</definedName>
    <definedName name="_______________PL1">#REF!</definedName>
    <definedName name="_______________PLA2">#REF!</definedName>
    <definedName name="_______________PM334">#REF!</definedName>
    <definedName name="_______________PM335">#REF!</definedName>
    <definedName name="_______________PM346">#REF!</definedName>
    <definedName name="_______________PM406">#REF!</definedName>
    <definedName name="_______________PM412">#REF!</definedName>
    <definedName name="_______________PM609">#REF!</definedName>
    <definedName name="_______________PM970">#REF!</definedName>
    <definedName name="_______________PTB10">#REF!</definedName>
    <definedName name="_______________TB10">#REF!</definedName>
    <definedName name="_______________TCB4">#REF!</definedName>
    <definedName name="_______________TCB5">#REF!</definedName>
    <definedName name="_______________tcc4">#REF!</definedName>
    <definedName name="_______________TCM30">#REF!</definedName>
    <definedName name="_______________TEB4">#REF!</definedName>
    <definedName name="_______________TOT1">#REF!</definedName>
    <definedName name="_______________TOT2">#REF!</definedName>
    <definedName name="_______________TOT3">#REF!</definedName>
    <definedName name="_______________TOT4">#REF!</definedName>
    <definedName name="_______________TOT5">#REF!</definedName>
    <definedName name="_______________TOT6">#REF!</definedName>
    <definedName name="_______________TOT7">#REF!</definedName>
    <definedName name="_______________TSD2">#REF!</definedName>
    <definedName name="______________ACA50">#REF!</definedName>
    <definedName name="______________ACM30">#REF!</definedName>
    <definedName name="______________ATD1">#REF!</definedName>
    <definedName name="______________CAP20">#REF!</definedName>
    <definedName name="______________CCM30">#REF!</definedName>
    <definedName name="______________CMM30">#REF!</definedName>
    <definedName name="______________DAR02">#REF!</definedName>
    <definedName name="______________EDA01">#REF!</definedName>
    <definedName name="______________Ext2">#REF!</definedName>
    <definedName name="______________HCB5">#REF!</definedName>
    <definedName name="______________JAN18">#REF!</definedName>
    <definedName name="______________la2">#REF!</definedName>
    <definedName name="______________MFC01">#REF!</definedName>
    <definedName name="______________OUT98">#REF!</definedName>
    <definedName name="______________PCB5">#REF!</definedName>
    <definedName name="______________PCM30">#REF!</definedName>
    <definedName name="______________PL1">#REF!</definedName>
    <definedName name="______________PLA2">#REF!</definedName>
    <definedName name="______________PM334">#REF!</definedName>
    <definedName name="______________PM335">#REF!</definedName>
    <definedName name="______________PM346">#REF!</definedName>
    <definedName name="______________PM406">#REF!</definedName>
    <definedName name="______________PM412">#REF!</definedName>
    <definedName name="______________PM609">#REF!</definedName>
    <definedName name="______________PM970">#REF!</definedName>
    <definedName name="______________PTB10">#REF!</definedName>
    <definedName name="______________r">#REF!</definedName>
    <definedName name="______________TB10">#REF!</definedName>
    <definedName name="______________TCB4">#REF!</definedName>
    <definedName name="______________TCB5">#REF!</definedName>
    <definedName name="______________tcc4">#REF!</definedName>
    <definedName name="______________TCM30">#REF!</definedName>
    <definedName name="______________TEB4">#REF!</definedName>
    <definedName name="______________TOT1">#REF!</definedName>
    <definedName name="______________TOT2">#REF!</definedName>
    <definedName name="______________TOT3">#REF!</definedName>
    <definedName name="______________TOT4">#REF!</definedName>
    <definedName name="______________TOT5">#REF!</definedName>
    <definedName name="______________TOT6">#REF!</definedName>
    <definedName name="______________TOT7">#REF!</definedName>
    <definedName name="______________TSD2">#REF!</definedName>
    <definedName name="_____________ACA50">#REF!</definedName>
    <definedName name="_____________ACM30">#REF!</definedName>
    <definedName name="_____________ATD1">#REF!</definedName>
    <definedName name="_____________CAP20">#REF!</definedName>
    <definedName name="_____________CCM30">#REF!</definedName>
    <definedName name="_____________CMM30">#REF!</definedName>
    <definedName name="_____________DAR02">#REF!</definedName>
    <definedName name="_____________EDA01">#REF!</definedName>
    <definedName name="_____________Ext2">#REF!</definedName>
    <definedName name="_____________HCB5">#REF!</definedName>
    <definedName name="_____________la2">#REF!</definedName>
    <definedName name="_____________MFC01">#REF!</definedName>
    <definedName name="_____________OUT98">#REF!</definedName>
    <definedName name="_____________OUT98_1" localSheetId="10">{#N/A,#N/A,TRUE,"Serviços"}</definedName>
    <definedName name="_____________OUT98_1">{#N/A,#N/A,TRUE,"Serviços"}</definedName>
    <definedName name="_____________OUT98²" localSheetId="10" hidden="1">{#N/A,#N/A,TRUE,"Serviços"}</definedName>
    <definedName name="_____________OUT98²" hidden="1">{#N/A,#N/A,TRUE,"Serviços"}</definedName>
    <definedName name="_____________PCB5">#REF!</definedName>
    <definedName name="_____________PCM30">#REF!</definedName>
    <definedName name="_____________PL1">#REF!</definedName>
    <definedName name="_____________PLA2">#REF!</definedName>
    <definedName name="_____________PM334">#REF!</definedName>
    <definedName name="_____________PM335">#REF!</definedName>
    <definedName name="_____________PM346">#REF!</definedName>
    <definedName name="_____________PM406">#REF!</definedName>
    <definedName name="_____________PM412">#REF!</definedName>
    <definedName name="_____________PM609">#REF!</definedName>
    <definedName name="_____________PM970">#REF!</definedName>
    <definedName name="_____________PTB10">#REF!</definedName>
    <definedName name="_____________r">#REF!</definedName>
    <definedName name="_____________Rbv1">#NAME?</definedName>
    <definedName name="_____________TB10">#REF!</definedName>
    <definedName name="_____________TCB4">#REF!</definedName>
    <definedName name="_____________TCB5">#REF!</definedName>
    <definedName name="_____________tcc4">#REF!</definedName>
    <definedName name="_____________TCM30">#REF!</definedName>
    <definedName name="_____________TEB4">#REF!</definedName>
    <definedName name="_____________TOT1">#REF!</definedName>
    <definedName name="_____________TOT2">#REF!</definedName>
    <definedName name="_____________TOT3">#REF!</definedName>
    <definedName name="_____________TOT4">#REF!</definedName>
    <definedName name="_____________TOT5">#REF!</definedName>
    <definedName name="_____________TOT6">#REF!</definedName>
    <definedName name="_____________TOT7">#REF!</definedName>
    <definedName name="_____________TSD2">#REF!</definedName>
    <definedName name="____________ACA50">#REF!</definedName>
    <definedName name="____________ACM30">#REF!</definedName>
    <definedName name="____________ATD1">#REF!</definedName>
    <definedName name="____________CAP20">#REF!</definedName>
    <definedName name="____________CCM30">#REF!</definedName>
    <definedName name="____________CMM30">#REF!</definedName>
    <definedName name="____________DAR02">#REF!</definedName>
    <definedName name="____________EDA01">#REF!</definedName>
    <definedName name="____________Ext2">#REF!</definedName>
    <definedName name="____________HCB5">#REF!</definedName>
    <definedName name="____________la2">#REF!</definedName>
    <definedName name="____________MFC01">#REF!</definedName>
    <definedName name="____________OUT98">#REF!</definedName>
    <definedName name="____________OUT98_1" localSheetId="10">{#N/A,#N/A,TRUE,"Serviços"}</definedName>
    <definedName name="____________OUT98_1">{#N/A,#N/A,TRUE,"Serviços"}</definedName>
    <definedName name="____________OUT988">#REF!</definedName>
    <definedName name="____________OUT988²" localSheetId="10" hidden="1">{#N/A,#N/A,TRUE,"Serviços"}</definedName>
    <definedName name="____________OUT988²" hidden="1">{#N/A,#N/A,TRUE,"Serviços"}</definedName>
    <definedName name="____________PCB5">#REF!</definedName>
    <definedName name="____________PCM30">#REF!</definedName>
    <definedName name="____________PL1">#REF!</definedName>
    <definedName name="____________PLA2">#REF!</definedName>
    <definedName name="____________PM334">#REF!</definedName>
    <definedName name="____________PM335">#REF!</definedName>
    <definedName name="____________PM346">#REF!</definedName>
    <definedName name="____________PM406">#REF!</definedName>
    <definedName name="____________PM412">#REF!</definedName>
    <definedName name="____________PM609">#REF!</definedName>
    <definedName name="____________PM970">#REF!</definedName>
    <definedName name="____________PTB10">#REF!</definedName>
    <definedName name="____________r">#REF!</definedName>
    <definedName name="____________Rbv1">#NAME?</definedName>
    <definedName name="____________TB10">#REF!</definedName>
    <definedName name="____________TCB4">#REF!</definedName>
    <definedName name="____________TCB5">#REF!</definedName>
    <definedName name="____________tcc4">#REF!</definedName>
    <definedName name="____________TCM30">#REF!</definedName>
    <definedName name="____________TEB4">#REF!</definedName>
    <definedName name="____________TOT1">#REF!</definedName>
    <definedName name="____________TOT2">#REF!</definedName>
    <definedName name="____________TOT3">#REF!</definedName>
    <definedName name="____________TOT4">#REF!</definedName>
    <definedName name="____________TOT5">#REF!</definedName>
    <definedName name="____________TOT6">#REF!</definedName>
    <definedName name="____________TOT7">#REF!</definedName>
    <definedName name="____________TSD2">#REF!</definedName>
    <definedName name="___________ACA50">#REF!</definedName>
    <definedName name="___________ACM30">#REF!</definedName>
    <definedName name="___________ATD1">#REF!</definedName>
    <definedName name="___________CAP20">#REF!</definedName>
    <definedName name="___________CCM30">#REF!</definedName>
    <definedName name="___________CMM30">#REF!</definedName>
    <definedName name="___________DAR02">#REF!</definedName>
    <definedName name="___________EDA01">#REF!</definedName>
    <definedName name="___________Ext2">#REF!</definedName>
    <definedName name="___________Ext2_25">#REF!</definedName>
    <definedName name="___________HCB5">#REF!</definedName>
    <definedName name="___________la2">#REF!</definedName>
    <definedName name="___________MFC01">#REF!</definedName>
    <definedName name="___________OUT98">#REF!</definedName>
    <definedName name="___________OUT98_1" localSheetId="10">{#N/A,#N/A,TRUE,"Serviços"}</definedName>
    <definedName name="___________OUT98_1">{#N/A,#N/A,TRUE,"Serviços"}</definedName>
    <definedName name="___________OUT98¹" localSheetId="10" hidden="1">{#N/A,#N/A,TRUE,"Serviços"}</definedName>
    <definedName name="___________OUT98¹" hidden="1">{#N/A,#N/A,TRUE,"Serviços"}</definedName>
    <definedName name="___________OUT98²" localSheetId="10" hidden="1">{#N/A,#N/A,TRUE,"Serviços"}</definedName>
    <definedName name="___________OUT98²" hidden="1">{#N/A,#N/A,TRUE,"Serviços"}</definedName>
    <definedName name="___________OUT98³" localSheetId="10" hidden="1">{#N/A,#N/A,TRUE,"Serviços"}</definedName>
    <definedName name="___________OUT98³" hidden="1">{#N/A,#N/A,TRUE,"Serviços"}</definedName>
    <definedName name="___________OUT988">#REF!</definedName>
    <definedName name="___________OUT988³" localSheetId="10" hidden="1">{#N/A,#N/A,TRUE,"Serviços"}</definedName>
    <definedName name="___________OUT988³" hidden="1">{#N/A,#N/A,TRUE,"Serviços"}</definedName>
    <definedName name="___________OUT9888">#REF!</definedName>
    <definedName name="___________OUT9888²" localSheetId="10" hidden="1">{#N/A,#N/A,TRUE,"Serviços"}</definedName>
    <definedName name="___________OUT9888²" hidden="1">{#N/A,#N/A,TRUE,"Serviços"}</definedName>
    <definedName name="___________PCB5">#REF!</definedName>
    <definedName name="___________PCM30">#REF!</definedName>
    <definedName name="___________PE412">#REF!</definedName>
    <definedName name="___________PL1">#REF!</definedName>
    <definedName name="___________PLA2">#REF!</definedName>
    <definedName name="___________PM334">#REF!</definedName>
    <definedName name="___________PM335">#REF!</definedName>
    <definedName name="___________PM346">#REF!</definedName>
    <definedName name="___________PM405">#REF!</definedName>
    <definedName name="___________PM406">#REF!</definedName>
    <definedName name="___________PM412">#REF!</definedName>
    <definedName name="___________PM609">#REF!</definedName>
    <definedName name="___________PM970">#REF!</definedName>
    <definedName name="___________PTB10">#REF!</definedName>
    <definedName name="___________pu334">#REF!</definedName>
    <definedName name="___________pu335">#REF!</definedName>
    <definedName name="___________PUE412">#REF!</definedName>
    <definedName name="___________pum405">#REF!</definedName>
    <definedName name="___________pum406">#REF!</definedName>
    <definedName name="___________pum609">#REF!</definedName>
    <definedName name="___________pum969">#REF!</definedName>
    <definedName name="___________r">#REF!</definedName>
    <definedName name="___________Rbv1">#NAME?</definedName>
    <definedName name="___________SC1">#REF!</definedName>
    <definedName name="___________SC10">#REF!</definedName>
    <definedName name="___________SC11">#REF!</definedName>
    <definedName name="___________SC12">#REF!</definedName>
    <definedName name="___________SC13">#REF!</definedName>
    <definedName name="___________SC14">#REF!</definedName>
    <definedName name="___________SC2">#REF!</definedName>
    <definedName name="___________SC3">#REF!</definedName>
    <definedName name="___________SC4">#REF!</definedName>
    <definedName name="___________SC5">#REF!</definedName>
    <definedName name="___________SC6">#REF!</definedName>
    <definedName name="___________SC7">#REF!</definedName>
    <definedName name="___________SC8">#REF!</definedName>
    <definedName name="___________SC9">#REF!</definedName>
    <definedName name="___________TB10">#REF!</definedName>
    <definedName name="___________TCB4">#REF!</definedName>
    <definedName name="___________TCB5">#REF!</definedName>
    <definedName name="___________tcc4">#REF!</definedName>
    <definedName name="___________TCM30">#REF!</definedName>
    <definedName name="___________TEB4">#REF!</definedName>
    <definedName name="___________TOT1">#REF!</definedName>
    <definedName name="___________TOT2">#REF!</definedName>
    <definedName name="___________TOT3">#REF!</definedName>
    <definedName name="___________TOT4">#REF!</definedName>
    <definedName name="___________TOT5">#REF!</definedName>
    <definedName name="___________TOT6">#REF!</definedName>
    <definedName name="___________TOT7">#REF!</definedName>
    <definedName name="___________TSD2">#REF!</definedName>
    <definedName name="__________ACA50">#REF!</definedName>
    <definedName name="__________ACM30">#REF!</definedName>
    <definedName name="__________ATD1">#REF!</definedName>
    <definedName name="__________CAP20">#REF!</definedName>
    <definedName name="__________CCM30">#REF!</definedName>
    <definedName name="__________CMM30">#REF!</definedName>
    <definedName name="__________DAR02">#REF!</definedName>
    <definedName name="__________EDA01">#REF!</definedName>
    <definedName name="__________Ext2">#REF!</definedName>
    <definedName name="__________HCB5">#REF!</definedName>
    <definedName name="__________la2">#REF!</definedName>
    <definedName name="__________MFC01">#REF!</definedName>
    <definedName name="__________OUT98">#REF!</definedName>
    <definedName name="__________OUT98_1" localSheetId="10">{#N/A,#N/A,TRUE,"Serviços"}</definedName>
    <definedName name="__________OUT98_1">{#N/A,#N/A,TRUE,"Serviços"}</definedName>
    <definedName name="__________PCB5">#REF!</definedName>
    <definedName name="__________PCM30">#REF!</definedName>
    <definedName name="__________PE412">#REF!</definedName>
    <definedName name="__________PL1">#REF!</definedName>
    <definedName name="__________PL1_25">#REF!</definedName>
    <definedName name="__________PLA2">#REF!</definedName>
    <definedName name="__________PM334">#REF!</definedName>
    <definedName name="__________PM335">#REF!</definedName>
    <definedName name="__________PM346">#REF!</definedName>
    <definedName name="__________PM405">#REF!</definedName>
    <definedName name="__________PM406">#REF!</definedName>
    <definedName name="__________PM412">#REF!</definedName>
    <definedName name="__________PM609">#REF!</definedName>
    <definedName name="__________PM970">#REF!</definedName>
    <definedName name="__________PTB10">#REF!</definedName>
    <definedName name="__________pu334">#REF!</definedName>
    <definedName name="__________pu335">#REF!</definedName>
    <definedName name="__________PUE412">#REF!</definedName>
    <definedName name="__________pum405">#REF!</definedName>
    <definedName name="__________pum406">#REF!</definedName>
    <definedName name="__________pum609">#REF!</definedName>
    <definedName name="__________pum969">#REF!</definedName>
    <definedName name="__________r">#REF!</definedName>
    <definedName name="__________r_25">#REF!</definedName>
    <definedName name="__________Rbv1">#REF!</definedName>
    <definedName name="__________SC1">#REF!</definedName>
    <definedName name="__________SC10">#REF!</definedName>
    <definedName name="__________SC11">#REF!</definedName>
    <definedName name="__________SC12">#REF!</definedName>
    <definedName name="__________SC13">#REF!</definedName>
    <definedName name="__________SC14">#REF!</definedName>
    <definedName name="__________SC2">#REF!</definedName>
    <definedName name="__________SC3">#REF!</definedName>
    <definedName name="__________SC4">#REF!</definedName>
    <definedName name="__________SC5">#REF!</definedName>
    <definedName name="__________SC6">#REF!</definedName>
    <definedName name="__________SC7">#REF!</definedName>
    <definedName name="__________SC8">#REF!</definedName>
    <definedName name="__________SC9">#REF!</definedName>
    <definedName name="__________TB10">#REF!</definedName>
    <definedName name="__________TCB4">#REF!</definedName>
    <definedName name="__________TCB5">#REF!</definedName>
    <definedName name="__________tcc4">#REF!</definedName>
    <definedName name="__________TCM30">#REF!</definedName>
    <definedName name="__________TEB4">#REF!</definedName>
    <definedName name="__________TOT1">#REF!</definedName>
    <definedName name="__________TOT2">#REF!</definedName>
    <definedName name="__________TOT3">#REF!</definedName>
    <definedName name="__________TOT4">#REF!</definedName>
    <definedName name="__________TOT5">#REF!</definedName>
    <definedName name="__________TOT6">#REF!</definedName>
    <definedName name="__________TOT7">#REF!</definedName>
    <definedName name="__________TSD2">#REF!</definedName>
    <definedName name="_________ACA50">#REF!</definedName>
    <definedName name="_________ACM30">#REF!</definedName>
    <definedName name="_________ATD1">#REF!</definedName>
    <definedName name="_________BDI1">#N/A</definedName>
    <definedName name="_________CAP20">#REF!</definedName>
    <definedName name="_________CCM30">#REF!</definedName>
    <definedName name="_________CMM30">#REF!</definedName>
    <definedName name="_________DAR02">#REF!</definedName>
    <definedName name="_________EDA01">#REF!</definedName>
    <definedName name="_________Ext2">#REF!</definedName>
    <definedName name="_________Ext2_25">#REF!</definedName>
    <definedName name="_________HCB5">#REF!</definedName>
    <definedName name="_________la2">#REF!</definedName>
    <definedName name="_________MFC01">#REF!</definedName>
    <definedName name="_________OUT98">#REF!</definedName>
    <definedName name="_________OUT98_1" localSheetId="10">{#N/A,#N/A,TRUE,"Serviços"}</definedName>
    <definedName name="_________OUT98_1">{#N/A,#N/A,TRUE,"Serviços"}</definedName>
    <definedName name="_________OUTT98">#REF!</definedName>
    <definedName name="_________OUTT988">#REF!</definedName>
    <definedName name="_________PCB5">#REF!</definedName>
    <definedName name="_________PCM30">#REF!</definedName>
    <definedName name="_________PE412">#REF!</definedName>
    <definedName name="_________PL1">#REF!</definedName>
    <definedName name="_________PLA2">#REF!</definedName>
    <definedName name="_________PM334">#REF!</definedName>
    <definedName name="_________PM335">#REF!</definedName>
    <definedName name="_________PM346">#REF!</definedName>
    <definedName name="_________PM405">#REF!</definedName>
    <definedName name="_________PM406">#REF!</definedName>
    <definedName name="_________PM412">#REF!</definedName>
    <definedName name="_________PM609">#REF!</definedName>
    <definedName name="_________PM970">#REF!</definedName>
    <definedName name="_________PTB10">#REF!</definedName>
    <definedName name="_________pu334">#REF!</definedName>
    <definedName name="_________pu335">#REF!</definedName>
    <definedName name="_________PUE412">#REF!</definedName>
    <definedName name="_________pum405">#REF!</definedName>
    <definedName name="_________pum406">#REF!</definedName>
    <definedName name="_________pum609">#REF!</definedName>
    <definedName name="_________pum969">#REF!</definedName>
    <definedName name="_________r">#REF!</definedName>
    <definedName name="_________r_25">#REF!</definedName>
    <definedName name="_________Rbv1">#REF!</definedName>
    <definedName name="_________SC1">#REF!</definedName>
    <definedName name="_________SC10">#REF!</definedName>
    <definedName name="_________SC11">#REF!</definedName>
    <definedName name="_________SC12">#REF!</definedName>
    <definedName name="_________SC13">#REF!</definedName>
    <definedName name="_________SC14">#REF!</definedName>
    <definedName name="_________SC2">#REF!</definedName>
    <definedName name="_________SC3">#REF!</definedName>
    <definedName name="_________SC4">#REF!</definedName>
    <definedName name="_________SC5">#REF!</definedName>
    <definedName name="_________SC6">#REF!</definedName>
    <definedName name="_________SC7">#REF!</definedName>
    <definedName name="_________SC8">#REF!</definedName>
    <definedName name="_________SC9">#REF!</definedName>
    <definedName name="_________TB10">#REF!</definedName>
    <definedName name="_________TCB4">#REF!</definedName>
    <definedName name="_________TCB5">#REF!</definedName>
    <definedName name="_________tcc4">#REF!</definedName>
    <definedName name="_________TCM30">#REF!</definedName>
    <definedName name="_________TEB4">#REF!</definedName>
    <definedName name="_________TOT1">#REF!</definedName>
    <definedName name="_________TOT2">#REF!</definedName>
    <definedName name="_________TOT3">#REF!</definedName>
    <definedName name="_________TOT4">#REF!</definedName>
    <definedName name="_________TOT5">#REF!</definedName>
    <definedName name="_________TOT6">#REF!</definedName>
    <definedName name="_________TOT7">#REF!</definedName>
    <definedName name="_________TSD2">#REF!</definedName>
    <definedName name="________ACA50">#REF!</definedName>
    <definedName name="________ACM30">#REF!</definedName>
    <definedName name="________ATD1">#REF!</definedName>
    <definedName name="________b1">#REF!</definedName>
    <definedName name="________CAP20">#REF!</definedName>
    <definedName name="________CCM30">#REF!</definedName>
    <definedName name="________CMM30">#REF!</definedName>
    <definedName name="________DAR02">#REF!</definedName>
    <definedName name="________EDA01">#REF!</definedName>
    <definedName name="________Ext2">#REF!</definedName>
    <definedName name="________HCB5">#REF!</definedName>
    <definedName name="________la2">#REF!</definedName>
    <definedName name="________MFC01">#REF!</definedName>
    <definedName name="________OUT98">#REF!</definedName>
    <definedName name="________OUT98_1" localSheetId="10">{#N/A,#N/A,TRUE,"Serviços"}</definedName>
    <definedName name="________OUT98_1">{#N/A,#N/A,TRUE,"Serviços"}</definedName>
    <definedName name="________OUTTT98">#REF!</definedName>
    <definedName name="________PCB5">#REF!</definedName>
    <definedName name="________PCM30">#REF!</definedName>
    <definedName name="________PE412">#REF!</definedName>
    <definedName name="________PL1">#REF!</definedName>
    <definedName name="________PL1_25">#REF!</definedName>
    <definedName name="________PLA2">#REF!</definedName>
    <definedName name="________PM334">#REF!</definedName>
    <definedName name="________PM335">#REF!</definedName>
    <definedName name="________PM346">#REF!</definedName>
    <definedName name="________PM405">#REF!</definedName>
    <definedName name="________PM406">#REF!</definedName>
    <definedName name="________PM412">#REF!</definedName>
    <definedName name="________PM609">#REF!</definedName>
    <definedName name="________PM970">#REF!</definedName>
    <definedName name="________PTB10">#REF!</definedName>
    <definedName name="________pu334">#REF!</definedName>
    <definedName name="________pu335">#REF!</definedName>
    <definedName name="________PUE412">#REF!</definedName>
    <definedName name="________pum405">#REF!</definedName>
    <definedName name="________pum406">#REF!</definedName>
    <definedName name="________pum609">#REF!</definedName>
    <definedName name="________pum969">#REF!</definedName>
    <definedName name="________r">#REF!</definedName>
    <definedName name="________r_25">#REF!</definedName>
    <definedName name="________Rbv1">#REF!</definedName>
    <definedName name="________SC1">#REF!</definedName>
    <definedName name="________SC10">#REF!</definedName>
    <definedName name="________SC11">#REF!</definedName>
    <definedName name="________SC12">#REF!</definedName>
    <definedName name="________SC13">#REF!</definedName>
    <definedName name="________SC14">#REF!</definedName>
    <definedName name="________SC2">#REF!</definedName>
    <definedName name="________SC3">#REF!</definedName>
    <definedName name="________SC4">#REF!</definedName>
    <definedName name="________SC5">#REF!</definedName>
    <definedName name="________SC6">#REF!</definedName>
    <definedName name="________SC7">#REF!</definedName>
    <definedName name="________SC8">#REF!</definedName>
    <definedName name="________SC9">#REF!</definedName>
    <definedName name="________TB10">#REF!</definedName>
    <definedName name="________TCB4">#REF!</definedName>
    <definedName name="________TCB5">#REF!</definedName>
    <definedName name="________tcc4">#REF!</definedName>
    <definedName name="________TCM30">#REF!</definedName>
    <definedName name="________TEB4">#REF!</definedName>
    <definedName name="________TOT1">#REF!</definedName>
    <definedName name="________TOT2">#REF!</definedName>
    <definedName name="________TOT3">#REF!</definedName>
    <definedName name="________TOT4">#REF!</definedName>
    <definedName name="________TOT5">#REF!</definedName>
    <definedName name="________TOT6">#REF!</definedName>
    <definedName name="________TOT7">#REF!</definedName>
    <definedName name="________TSD2">#REF!</definedName>
    <definedName name="_______ACA50">#REF!</definedName>
    <definedName name="_______ACM30">#REF!</definedName>
    <definedName name="_______ATD1">#REF!</definedName>
    <definedName name="_______BDI1">#N/A</definedName>
    <definedName name="_______CAP20">#REF!</definedName>
    <definedName name="_______CCM30">#REF!</definedName>
    <definedName name="_______CMM30">#REF!</definedName>
    <definedName name="_______DAR02">#REF!</definedName>
    <definedName name="_______EDA01">#REF!</definedName>
    <definedName name="_______Ext2">#REF!</definedName>
    <definedName name="_______HCB5">#REF!</definedName>
    <definedName name="_______la2">#REF!</definedName>
    <definedName name="_______MFC01">#REF!</definedName>
    <definedName name="_______OUT98">#REF!</definedName>
    <definedName name="_______OUT98_1" localSheetId="10">{#N/A,#N/A,TRUE,"Serviços"}</definedName>
    <definedName name="_______OUT98_1">{#N/A,#N/A,TRUE,"Serviços"}</definedName>
    <definedName name="_______OUT9888">#REF!</definedName>
    <definedName name="_______PCB5">#REF!</definedName>
    <definedName name="_______PCM30">#REF!</definedName>
    <definedName name="_______PE412">#REF!</definedName>
    <definedName name="_______PL1">#REF!</definedName>
    <definedName name="_______PLA2">#REF!</definedName>
    <definedName name="_______PM334">#REF!</definedName>
    <definedName name="_______PM335">#REF!</definedName>
    <definedName name="_______PM346">#REF!</definedName>
    <definedName name="_______PM405">#REF!</definedName>
    <definedName name="_______PM406">#REF!</definedName>
    <definedName name="_______PM412">#REF!</definedName>
    <definedName name="_______PM609">#REF!</definedName>
    <definedName name="_______PM970">#REF!</definedName>
    <definedName name="_______PTB10">#REF!</definedName>
    <definedName name="_______pu334">#REF!</definedName>
    <definedName name="_______pu335">#REF!</definedName>
    <definedName name="_______PUE412">#REF!</definedName>
    <definedName name="_______pum405">#REF!</definedName>
    <definedName name="_______pum406">#REF!</definedName>
    <definedName name="_______pum609">#REF!</definedName>
    <definedName name="_______pum969">#REF!</definedName>
    <definedName name="_______r">#REF!</definedName>
    <definedName name="_______Rbv1">#REF!</definedName>
    <definedName name="_______SC1">#REF!</definedName>
    <definedName name="_______SC10">#REF!</definedName>
    <definedName name="_______SC11">#REF!</definedName>
    <definedName name="_______SC12">#REF!</definedName>
    <definedName name="_______SC13">#REF!</definedName>
    <definedName name="_______SC14">#REF!</definedName>
    <definedName name="_______SC2">#REF!</definedName>
    <definedName name="_______SC3">#REF!</definedName>
    <definedName name="_______SC4">#REF!</definedName>
    <definedName name="_______SC5">#REF!</definedName>
    <definedName name="_______SC6">#REF!</definedName>
    <definedName name="_______SC7">#REF!</definedName>
    <definedName name="_______SC8">#REF!</definedName>
    <definedName name="_______SC9">#REF!</definedName>
    <definedName name="_______TB10">#REF!</definedName>
    <definedName name="_______TCB4">#REF!</definedName>
    <definedName name="_______TCB5">#REF!</definedName>
    <definedName name="_______tcc4">#REF!</definedName>
    <definedName name="_______TCM30">#REF!</definedName>
    <definedName name="_______TEB4">#REF!</definedName>
    <definedName name="_______TOT1">#REF!</definedName>
    <definedName name="_______TOT2">#REF!</definedName>
    <definedName name="_______TOT3">#REF!</definedName>
    <definedName name="_______TOT4">#REF!</definedName>
    <definedName name="_______TOT5">#REF!</definedName>
    <definedName name="_______TOT6">#REF!</definedName>
    <definedName name="_______TOT7">#REF!</definedName>
    <definedName name="_______TSD2">#REF!</definedName>
    <definedName name="______ACA50">#REF!</definedName>
    <definedName name="______ACM30">#REF!</definedName>
    <definedName name="______ATD1">#REF!</definedName>
    <definedName name="______b1">#REF!</definedName>
    <definedName name="______BDI1">#N/A</definedName>
    <definedName name="______CAP20">#REF!</definedName>
    <definedName name="______CCM30">#REF!</definedName>
    <definedName name="______CMM30">#REF!</definedName>
    <definedName name="______DAR02">#REF!</definedName>
    <definedName name="______EDA01">#REF!</definedName>
    <definedName name="______Ext2">#REF!</definedName>
    <definedName name="______HCB5">#REF!</definedName>
    <definedName name="______la2">#REF!</definedName>
    <definedName name="______MFC01">#REF!</definedName>
    <definedName name="______OUT98">#REF!</definedName>
    <definedName name="______OUT98_1" localSheetId="10">{#N/A,#N/A,TRUE,"Serviços"}</definedName>
    <definedName name="______OUT98_1">{#N/A,#N/A,TRUE,"Serviços"}</definedName>
    <definedName name="______OUTT98888">#REF!</definedName>
    <definedName name="______PCB5">#REF!</definedName>
    <definedName name="______PCM30">#REF!</definedName>
    <definedName name="______PE412">#REF!</definedName>
    <definedName name="______PL1">#REF!</definedName>
    <definedName name="______PLA2">#REF!</definedName>
    <definedName name="______PM334">#REF!</definedName>
    <definedName name="______PM335">#REF!</definedName>
    <definedName name="______PM346">#REF!</definedName>
    <definedName name="______PM405">#REF!</definedName>
    <definedName name="______PM406">#REF!</definedName>
    <definedName name="______PM412">#REF!</definedName>
    <definedName name="______PM609">#REF!</definedName>
    <definedName name="______PM970">#REF!</definedName>
    <definedName name="______PTB10">#REF!</definedName>
    <definedName name="______pu334">#REF!</definedName>
    <definedName name="______pu335">#REF!</definedName>
    <definedName name="______PUE412">#REF!</definedName>
    <definedName name="______pum405">#REF!</definedName>
    <definedName name="______pum406">#REF!</definedName>
    <definedName name="______pum609">#REF!</definedName>
    <definedName name="______pum969">#REF!</definedName>
    <definedName name="______r">#REF!</definedName>
    <definedName name="______Rbv1">#REF!</definedName>
    <definedName name="______SC1">#REF!</definedName>
    <definedName name="______SC10">#REF!</definedName>
    <definedName name="______SC11">#REF!</definedName>
    <definedName name="______SC12">#REF!</definedName>
    <definedName name="______SC13">#REF!</definedName>
    <definedName name="______SC14">#REF!</definedName>
    <definedName name="______SC2">#REF!</definedName>
    <definedName name="______SC3">#REF!</definedName>
    <definedName name="______SC4">#REF!</definedName>
    <definedName name="______SC5">#REF!</definedName>
    <definedName name="______SC6">#REF!</definedName>
    <definedName name="______SC7">#REF!</definedName>
    <definedName name="______SC8">#REF!</definedName>
    <definedName name="______SC9">#REF!</definedName>
    <definedName name="______TB10">#REF!</definedName>
    <definedName name="______TCB4">#REF!</definedName>
    <definedName name="______TCB5">#REF!</definedName>
    <definedName name="______tcc4">#REF!</definedName>
    <definedName name="______TCM30">#REF!</definedName>
    <definedName name="______TEB4">#REF!</definedName>
    <definedName name="______TOT1">#REF!</definedName>
    <definedName name="______TOT2">#REF!</definedName>
    <definedName name="______TOT3">#REF!</definedName>
    <definedName name="______TOT4">#REF!</definedName>
    <definedName name="______TOT5">#REF!</definedName>
    <definedName name="______TOT6">#REF!</definedName>
    <definedName name="______TOT7">#REF!</definedName>
    <definedName name="______TSD2">#REF!</definedName>
    <definedName name="_____ACA50">#REF!</definedName>
    <definedName name="_____ACM30">#REF!</definedName>
    <definedName name="_____ATD1">#REF!</definedName>
    <definedName name="_____b1">#REF!</definedName>
    <definedName name="_____BDI1">#N/A</definedName>
    <definedName name="_____CAP20">#REF!</definedName>
    <definedName name="_____CCM30">#REF!</definedName>
    <definedName name="_____CMM30">#REF!</definedName>
    <definedName name="_____DAR02">#REF!</definedName>
    <definedName name="_____EDA01">#REF!</definedName>
    <definedName name="_____Ext2">#REF!</definedName>
    <definedName name="_____HCB5">#REF!</definedName>
    <definedName name="_____la2">#REF!</definedName>
    <definedName name="_____MFC01">#REF!</definedName>
    <definedName name="_____OUT98">#REF!</definedName>
    <definedName name="_____OUT98_1" localSheetId="10">{#N/A,#N/A,TRUE,"Serviços"}</definedName>
    <definedName name="_____OUT98_1">{#N/A,#N/A,TRUE,"Serviços"}</definedName>
    <definedName name="_____OUTTT988">#REF!</definedName>
    <definedName name="_____PCB5">#REF!</definedName>
    <definedName name="_____PCM30">#REF!</definedName>
    <definedName name="_____PE412">#REF!</definedName>
    <definedName name="_____PL1">#REF!</definedName>
    <definedName name="_____PLA2">#REF!</definedName>
    <definedName name="_____PM334">#REF!</definedName>
    <definedName name="_____PM335">#REF!</definedName>
    <definedName name="_____PM346">#REF!</definedName>
    <definedName name="_____PM405">#REF!</definedName>
    <definedName name="_____PM406">#REF!</definedName>
    <definedName name="_____PM412">#REF!</definedName>
    <definedName name="_____PM609">#REF!</definedName>
    <definedName name="_____PM970">#REF!</definedName>
    <definedName name="_____PTB10">#REF!</definedName>
    <definedName name="_____pu334">#REF!</definedName>
    <definedName name="_____pu335">#REF!</definedName>
    <definedName name="_____PUE412">#REF!</definedName>
    <definedName name="_____pum405">#REF!</definedName>
    <definedName name="_____pum406">#REF!</definedName>
    <definedName name="_____pum609">#REF!</definedName>
    <definedName name="_____pum969">#REF!</definedName>
    <definedName name="_____r">#REF!</definedName>
    <definedName name="_____Rbv1">#REF!</definedName>
    <definedName name="_____SC1">#REF!</definedName>
    <definedName name="_____SC10">#REF!</definedName>
    <definedName name="_____SC11">#REF!</definedName>
    <definedName name="_____SC12">#REF!</definedName>
    <definedName name="_____SC13">#REF!</definedName>
    <definedName name="_____SC14">#REF!</definedName>
    <definedName name="_____SC2">#REF!</definedName>
    <definedName name="_____SC3">#REF!</definedName>
    <definedName name="_____SC4">#REF!</definedName>
    <definedName name="_____SC5">#REF!</definedName>
    <definedName name="_____SC6">#REF!</definedName>
    <definedName name="_____SC7">#REF!</definedName>
    <definedName name="_____SC8">#REF!</definedName>
    <definedName name="_____SC9">#REF!</definedName>
    <definedName name="_____TB10">#REF!</definedName>
    <definedName name="_____TCB4">#REF!</definedName>
    <definedName name="_____TCB5">#REF!</definedName>
    <definedName name="_____tcc4">#REF!</definedName>
    <definedName name="_____TCM30">#REF!</definedName>
    <definedName name="_____TEB4">#REF!</definedName>
    <definedName name="_____TOT1">#REF!</definedName>
    <definedName name="_____TOT2">#REF!</definedName>
    <definedName name="_____TOT3">#REF!</definedName>
    <definedName name="_____TOT4">#REF!</definedName>
    <definedName name="_____TOT5">#REF!</definedName>
    <definedName name="_____TOT6">#REF!</definedName>
    <definedName name="_____TOT7">#REF!</definedName>
    <definedName name="_____TSD2">#REF!</definedName>
    <definedName name="____1Excel_BuiltIn_Print_Titles_15_1_1_1_1">#REF!</definedName>
    <definedName name="____2Excel_BuiltIn_Print_Titles_16_1" localSheetId="10">#REF!,#REF!</definedName>
    <definedName name="____2Excel_BuiltIn_Print_Titles_16_1">#REF!,#REF!</definedName>
    <definedName name="____3Excel_BuiltIn_Print_Titles_16_1_1_1" localSheetId="10">#REF!</definedName>
    <definedName name="____3Excel_BuiltIn_Print_Titles_16_1_1_1">#REF!</definedName>
    <definedName name="____ACA50" localSheetId="10">#REF!</definedName>
    <definedName name="____ACA50">#REF!</definedName>
    <definedName name="____ACM30" localSheetId="10">#REF!</definedName>
    <definedName name="____ACM30">#REF!</definedName>
    <definedName name="____ATD1">#REF!</definedName>
    <definedName name="____b1">#REF!</definedName>
    <definedName name="____br4">#REF!</definedName>
    <definedName name="____CAP20">#REF!</definedName>
    <definedName name="____CCM30">#REF!</definedName>
    <definedName name="____CMM30">#REF!</definedName>
    <definedName name="____DAR02">#REF!</definedName>
    <definedName name="____EDA01">#REF!</definedName>
    <definedName name="____HCB5">#REF!</definedName>
    <definedName name="____la2">#REF!</definedName>
    <definedName name="____la8">#REF!</definedName>
    <definedName name="____MFC01">#REF!</definedName>
    <definedName name="____OR1">#REF!</definedName>
    <definedName name="____OR12">#REF!</definedName>
    <definedName name="____OR13">#REF!</definedName>
    <definedName name="____OR14">#REF!</definedName>
    <definedName name="____OR15">#REF!</definedName>
    <definedName name="____OR16">#REF!</definedName>
    <definedName name="____OR17">#REF!</definedName>
    <definedName name="____OR18">#REF!</definedName>
    <definedName name="____OR19">#REF!</definedName>
    <definedName name="____OR2">#REF!</definedName>
    <definedName name="____OR3">#REF!</definedName>
    <definedName name="____OR4">#REF!</definedName>
    <definedName name="____OR5">#REF!</definedName>
    <definedName name="____OR6">#REF!</definedName>
    <definedName name="____OR7">#REF!</definedName>
    <definedName name="____OR8">#REF!</definedName>
    <definedName name="____OR9">#REF!</definedName>
    <definedName name="____OUT98" localSheetId="10">#REF!</definedName>
    <definedName name="____OUT98">#REF!</definedName>
    <definedName name="____OUT98_1" localSheetId="10">{#N/A,#N/A,TRUE,"Serviços"}</definedName>
    <definedName name="____OUT98_1">{#N/A,#N/A,TRUE,"Serviços"}</definedName>
    <definedName name="____out99">#REF!</definedName>
    <definedName name="____OUTTT98">#REF!</definedName>
    <definedName name="____PCB5">#REF!</definedName>
    <definedName name="____PCM30">#REF!</definedName>
    <definedName name="____PE412">#REF!</definedName>
    <definedName name="____PL1">#REF!</definedName>
    <definedName name="____PLA2">#REF!</definedName>
    <definedName name="____PM334">#REF!</definedName>
    <definedName name="____PM335">#REF!</definedName>
    <definedName name="____PM346">#REF!</definedName>
    <definedName name="____PM405">#REF!</definedName>
    <definedName name="____PM406">#REF!</definedName>
    <definedName name="____PM412">#REF!</definedName>
    <definedName name="____PM609">#REF!</definedName>
    <definedName name="____PM970">#REF!</definedName>
    <definedName name="____PTB10">#REF!</definedName>
    <definedName name="____pu334">#REF!</definedName>
    <definedName name="____pu335">#REF!</definedName>
    <definedName name="____PUE412">#REF!</definedName>
    <definedName name="____pum405">#REF!</definedName>
    <definedName name="____pum406">#REF!</definedName>
    <definedName name="____pum609">#REF!</definedName>
    <definedName name="____pum969">#REF!</definedName>
    <definedName name="____r" localSheetId="10">#REF!</definedName>
    <definedName name="____r">#REF!</definedName>
    <definedName name="____Rbv1">#REF!</definedName>
    <definedName name="____SC1">#REF!</definedName>
    <definedName name="____SC10">#REF!</definedName>
    <definedName name="____SC11">#REF!</definedName>
    <definedName name="____SC12">#REF!</definedName>
    <definedName name="____SC13">#REF!</definedName>
    <definedName name="____SC14">#REF!</definedName>
    <definedName name="____SC2">#REF!</definedName>
    <definedName name="____SC3">#REF!</definedName>
    <definedName name="____SC4">#REF!</definedName>
    <definedName name="____SC5">#REF!</definedName>
    <definedName name="____SC6">#REF!</definedName>
    <definedName name="____SC7">#REF!</definedName>
    <definedName name="____SC8">#REF!</definedName>
    <definedName name="____SC9">#REF!</definedName>
    <definedName name="____sjp4">#REF!</definedName>
    <definedName name="____tab0198">#REF!</definedName>
    <definedName name="____TB10" localSheetId="10">#REF!</definedName>
    <definedName name="____TB10">#REF!</definedName>
    <definedName name="____TCB4" localSheetId="10">#REF!</definedName>
    <definedName name="____TCB4">#REF!</definedName>
    <definedName name="____TCB5" localSheetId="10">#REF!</definedName>
    <definedName name="____TCB5">#REF!</definedName>
    <definedName name="____tcc4">#REF!</definedName>
    <definedName name="____TCM30">#REF!</definedName>
    <definedName name="____TEB4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_tt1">#N/A</definedName>
    <definedName name="____TT2">#REF!</definedName>
    <definedName name="____TT4">#REF!</definedName>
    <definedName name="____TT5">#REF!</definedName>
    <definedName name="____xlfn_IFERROR">NA()</definedName>
    <definedName name="____xlfn_SUMIFS">#N/A</definedName>
    <definedName name="___1Excel_BuiltIn_Print_Titles_15_1_1_1_1" localSheetId="10">#REF!</definedName>
    <definedName name="___1Excel_BuiltIn_Print_Titles_15_1_1_1_1">#REF!</definedName>
    <definedName name="___2Excel_BuiltIn_Print_Titles_16_1" localSheetId="10">#REF!,#REF!</definedName>
    <definedName name="___2Excel_BuiltIn_Print_Titles_16_1">#REF!,#REF!</definedName>
    <definedName name="___3Excel_BuiltIn_Print_Titles_16_1_1_1" localSheetId="10">#REF!</definedName>
    <definedName name="___3Excel_BuiltIn_Print_Titles_16_1_1_1">#REF!</definedName>
    <definedName name="___4Excel_BuiltIn_Print_Titles_17_1">#REF!,#REF!</definedName>
    <definedName name="___5Excel_BuiltIn_Print_Titles_18_1" localSheetId="10">#REF!,#REF!</definedName>
    <definedName name="___5Excel_BuiltIn_Print_Titles_18_1">#REF!,#REF!</definedName>
    <definedName name="___6Excel_BuiltIn_Print_Titles_19_1" localSheetId="10">#REF!,#REF!</definedName>
    <definedName name="___6Excel_BuiltIn_Print_Titles_19_1">#REF!,#REF!</definedName>
    <definedName name="___7Excel_BuiltIn_Print_Titles_21_1_1_1" localSheetId="10">#REF!,#REF!</definedName>
    <definedName name="___7Excel_BuiltIn_Print_Titles_21_1_1_1">#REF!,#REF!</definedName>
    <definedName name="___ACA50">#REF!</definedName>
    <definedName name="___ACM30">#REF!</definedName>
    <definedName name="___ATD1">#REF!</definedName>
    <definedName name="___br4">#REF!</definedName>
    <definedName name="___CAP20">#REF!</definedName>
    <definedName name="___CCM30">#REF!</definedName>
    <definedName name="___CEF200">#REF!</definedName>
    <definedName name="___CEF222">#REF!</definedName>
    <definedName name="___CEF300">#REF!</definedName>
    <definedName name="___CEF500">#REF!</definedName>
    <definedName name="___CMM30">#REF!</definedName>
    <definedName name="___COL36">#REF!</definedName>
    <definedName name="___COL37">#REF!</definedName>
    <definedName name="___COL38">#REF!</definedName>
    <definedName name="___DAR02">#REF!</definedName>
    <definedName name="___EDA01">#REF!</definedName>
    <definedName name="___Ext2">#REF!</definedName>
    <definedName name="___HCB5">#REF!</definedName>
    <definedName name="___la2">#REF!</definedName>
    <definedName name="___la31">#REF!</definedName>
    <definedName name="___MFC01">#REF!</definedName>
    <definedName name="___OR1">#REF!</definedName>
    <definedName name="___OR12">#REF!</definedName>
    <definedName name="___OR13">#REF!</definedName>
    <definedName name="___OR14">#REF!</definedName>
    <definedName name="___OR15">#REF!</definedName>
    <definedName name="___OR16">#REF!</definedName>
    <definedName name="___OR17">#REF!</definedName>
    <definedName name="___OR18">#REF!</definedName>
    <definedName name="___OR19">#REF!</definedName>
    <definedName name="___OR2">#REF!</definedName>
    <definedName name="___OR3">#REF!</definedName>
    <definedName name="___OR4">#REF!</definedName>
    <definedName name="___OR5">#REF!</definedName>
    <definedName name="___OR6">#REF!</definedName>
    <definedName name="___OR7">#REF!</definedName>
    <definedName name="___OR8">#REF!</definedName>
    <definedName name="___OR9">#REF!</definedName>
    <definedName name="___OUT98" localSheetId="10">#REF!</definedName>
    <definedName name="___OUT98">#REF!</definedName>
    <definedName name="___out99" localSheetId="10">#REF!</definedName>
    <definedName name="___out99">#REF!</definedName>
    <definedName name="___PCB5" localSheetId="10">#REF!</definedName>
    <definedName name="___PCB5">#REF!</definedName>
    <definedName name="___PCM30">#REF!</definedName>
    <definedName name="___PE412">#REF!</definedName>
    <definedName name="___PL1" localSheetId="1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5">#REF!</definedName>
    <definedName name="___PM406">#REF!</definedName>
    <definedName name="___PM412">#REF!</definedName>
    <definedName name="___PM609">#REF!</definedName>
    <definedName name="___PM970">#REF!</definedName>
    <definedName name="___PTB10">#REF!</definedName>
    <definedName name="___pu334">#REF!</definedName>
    <definedName name="___pu335">#REF!</definedName>
    <definedName name="___PUE412">#REF!</definedName>
    <definedName name="___pum405">#REF!</definedName>
    <definedName name="___pum406">#REF!</definedName>
    <definedName name="___pum609">#REF!</definedName>
    <definedName name="___pum969">#REF!</definedName>
    <definedName name="___QQ2">#N/A</definedName>
    <definedName name="___QT1">#REF!</definedName>
    <definedName name="___QTD1">#REF!</definedName>
    <definedName name="___QTS1">#REF!</definedName>
    <definedName name="___r" localSheetId="10">#REF!</definedName>
    <definedName name="___r">#REF!</definedName>
    <definedName name="___Rbv1" localSheetId="10">#REF!</definedName>
    <definedName name="___Rbv1">#REF!</definedName>
    <definedName name="___SC1" localSheetId="10">#REF!</definedName>
    <definedName name="___SC1">#REF!</definedName>
    <definedName name="___SC10">#REF!</definedName>
    <definedName name="___SC11">#REF!</definedName>
    <definedName name="___SC12">#REF!</definedName>
    <definedName name="___SC13">#REF!</definedName>
    <definedName name="___SC14">#REF!</definedName>
    <definedName name="___SC2">#REF!</definedName>
    <definedName name="___SC3">#REF!</definedName>
    <definedName name="___SC4">#REF!</definedName>
    <definedName name="___SC5">#REF!</definedName>
    <definedName name="___SC6">#REF!</definedName>
    <definedName name="___SC7">#REF!</definedName>
    <definedName name="___SC8">#REF!</definedName>
    <definedName name="___SC9">#REF!</definedName>
    <definedName name="___sjp4">#REF!</definedName>
    <definedName name="___tab0198">#REF!</definedName>
    <definedName name="___TB1" localSheetId="10">#REF!</definedName>
    <definedName name="___TB1">#REF!</definedName>
    <definedName name="___TB10" localSheetId="10">#REF!</definedName>
    <definedName name="___TB10">#REF!</definedName>
    <definedName name="___TB2" localSheetId="10">#REF!</definedName>
    <definedName name="___TB2">#REF!</definedName>
    <definedName name="___TB3">#REF!</definedName>
    <definedName name="___TB4">#REF!</definedName>
    <definedName name="___TB5">#REF!</definedName>
    <definedName name="___TB6">#REF!</definedName>
    <definedName name="___TCB4">#REF!</definedName>
    <definedName name="___TCB5">#REF!</definedName>
    <definedName name="___tcc4">#REF!</definedName>
    <definedName name="___TCM30">#REF!</definedName>
    <definedName name="___TEB4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SD2">#REF!</definedName>
    <definedName name="___tt1">#N/A</definedName>
    <definedName name="___TT2">#REF!</definedName>
    <definedName name="___TT4">#REF!</definedName>
    <definedName name="___TT5">#REF!</definedName>
    <definedName name="___xlfn_IFERROR">NA()</definedName>
    <definedName name="___xlfn_SUMIFS">#N/A</definedName>
    <definedName name="__123Graph_A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B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C" hidden="1">#REF!</definedName>
    <definedName name="__123Graph_CGraph7" hidden="1">#REF!</definedName>
    <definedName name="__123Graph_CGraph8" hidden="1">#REF!</definedName>
    <definedName name="__123Graph_D" hidden="1">#REF!</definedName>
    <definedName name="__123Graph_DGraph7" hidden="1">#REF!</definedName>
    <definedName name="__123Graph_DGraph8" hidden="1">#REF!</definedName>
    <definedName name="__123Graph_E" hidden="1">#REF!</definedName>
    <definedName name="__123Graph_EGraph7" hidden="1">#REF!</definedName>
    <definedName name="__123Graph_EGraph8" hidden="1">#REF!</definedName>
    <definedName name="__123Graph_X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12Excel_BuiltIn_Print_Titles_19_1" localSheetId="10">#REF!,#REF!</definedName>
    <definedName name="__12Excel_BuiltIn_Print_Titles_19_1">#REF!,#REF!</definedName>
    <definedName name="__14Excel_BuiltIn_Print_Titles_21_1_1_1" localSheetId="10">#REF!,#REF!</definedName>
    <definedName name="__14Excel_BuiltIn_Print_Titles_21_1_1_1">#REF!,#REF!</definedName>
    <definedName name="__1Excel_BuiltIn_Print_Titles_15_1_1_1_1" localSheetId="10">#REF!</definedName>
    <definedName name="__1Excel_BuiltIn_Print_Titles_15_1_1_1_1">#REF!</definedName>
    <definedName name="__1Excel_BuiltIn_Print_Titles_16_1">#REF!,#REF!</definedName>
    <definedName name="__2Excel_BuiltIn_Print_Titles_15_1_1_1_1" localSheetId="10">#REF!</definedName>
    <definedName name="__2Excel_BuiltIn_Print_Titles_15_1_1_1_1">#REF!</definedName>
    <definedName name="__2Excel_BuiltIn_Print_Titles_16_1" localSheetId="10">#REF!,#REF!</definedName>
    <definedName name="__2Excel_BuiltIn_Print_Titles_16_1">#REF!,#REF!</definedName>
    <definedName name="__2Excel_BuiltIn_Print_Titles_17_1" localSheetId="10">#REF!,#REF!</definedName>
    <definedName name="__2Excel_BuiltIn_Print_Titles_17_1">#REF!,#REF!</definedName>
    <definedName name="__3Excel_BuiltIn_Print_Titles_16_1_1_1" localSheetId="10">#REF!</definedName>
    <definedName name="__3Excel_BuiltIn_Print_Titles_16_1_1_1">#REF!</definedName>
    <definedName name="__3Excel_BuiltIn_Print_Titles_18_1" localSheetId="10">#REF!,#REF!</definedName>
    <definedName name="__3Excel_BuiltIn_Print_Titles_18_1">#REF!,#REF!</definedName>
    <definedName name="__4Excel_BuiltIn_Print_Titles_16_1" localSheetId="10">#REF!,#REF!</definedName>
    <definedName name="__4Excel_BuiltIn_Print_Titles_16_1">#REF!,#REF!</definedName>
    <definedName name="__4Excel_BuiltIn_Print_Titles_17_1">#REF!,#REF!</definedName>
    <definedName name="__4Excel_BuiltIn_Print_Titles_19_1" localSheetId="10">#REF!,#REF!</definedName>
    <definedName name="__4Excel_BuiltIn_Print_Titles_19_1">#REF!,#REF!</definedName>
    <definedName name="__5Excel_BuiltIn_Print_Titles_18_1" localSheetId="10">#REF!,#REF!</definedName>
    <definedName name="__5Excel_BuiltIn_Print_Titles_18_1">#REF!,#REF!</definedName>
    <definedName name="__5Excel_BuiltIn_Print_Titles_21_1_1_1" localSheetId="10">#REF!,#REF!</definedName>
    <definedName name="__5Excel_BuiltIn_Print_Titles_21_1_1_1">#REF!,#REF!</definedName>
    <definedName name="__6Excel_BuiltIn_Print_Titles_16_1_1_1" localSheetId="10">#REF!</definedName>
    <definedName name="__6Excel_BuiltIn_Print_Titles_16_1_1_1">#REF!</definedName>
    <definedName name="__6Excel_BuiltIn_Print_Titles_18_1" localSheetId="10">#REF!,#REF!</definedName>
    <definedName name="__6Excel_BuiltIn_Print_Titles_18_1">#REF!,#REF!</definedName>
    <definedName name="__6Excel_BuiltIn_Print_Titles_19_1" localSheetId="10">#REF!,#REF!</definedName>
    <definedName name="__6Excel_BuiltIn_Print_Titles_19_1">#REF!,#REF!</definedName>
    <definedName name="__7Excel_BuiltIn_Print_Titles_19_1" localSheetId="10">#REF!,#REF!</definedName>
    <definedName name="__7Excel_BuiltIn_Print_Titles_19_1">#REF!,#REF!</definedName>
    <definedName name="__7Excel_BuiltIn_Print_Titles_21_1_1_1" localSheetId="10">#REF!,#REF!</definedName>
    <definedName name="__7Excel_BuiltIn_Print_Titles_21_1_1_1">#REF!,#REF!</definedName>
    <definedName name="__8Excel_BuiltIn_Print_Titles_17_1">#REF!,#REF!</definedName>
    <definedName name="__8Excel_BuiltIn_Print_Titles_21_1_1_1" localSheetId="10">#REF!,#REF!</definedName>
    <definedName name="__8Excel_BuiltIn_Print_Titles_21_1_1_1">#REF!,#REF!</definedName>
    <definedName name="__ACA50" localSheetId="10">#REF!</definedName>
    <definedName name="__ACA50">#REF!</definedName>
    <definedName name="__ACM30">#REF!</definedName>
    <definedName name="__arg13">#REF!</definedName>
    <definedName name="__arg16">#REF!</definedName>
    <definedName name="__ATD1">#REF!</definedName>
    <definedName name="__BDI1">#REF!</definedName>
    <definedName name="__br4">#REF!</definedName>
    <definedName name="__CAP20">#REF!</definedName>
    <definedName name="__CCM30">#REF!</definedName>
    <definedName name="__CEF200">#REF!</definedName>
    <definedName name="__CEF222">#REF!</definedName>
    <definedName name="__CEF300">#REF!</definedName>
    <definedName name="__CEF500">#REF!</definedName>
    <definedName name="__CMM30">#REF!</definedName>
    <definedName name="__COL36">#REF!</definedName>
    <definedName name="__COL37">#REF!</definedName>
    <definedName name="__COL38">#REF!</definedName>
    <definedName name="__DAR02">#REF!</definedName>
    <definedName name="__EDA01">#REF!</definedName>
    <definedName name="__est1" localSheetId="10">#REF!</definedName>
    <definedName name="__est1">#REF!</definedName>
    <definedName name="__HCB5" localSheetId="10">#REF!</definedName>
    <definedName name="__HCB5">#REF!</definedName>
    <definedName name="__IntlFixup" hidden="1">TRUE</definedName>
    <definedName name="__KM406407" localSheetId="10">#REF!</definedName>
    <definedName name="__KM406407">#REF!</definedName>
    <definedName name="__la2" localSheetId="10">#REF!</definedName>
    <definedName name="__la2">#REF!</definedName>
    <definedName name="__la31">#REF!</definedName>
    <definedName name="__la312">#REF!</definedName>
    <definedName name="__la32">#REF!</definedName>
    <definedName name="__la4">#REF!</definedName>
    <definedName name="__la5">#REF!</definedName>
    <definedName name="__la6">#REF!</definedName>
    <definedName name="__la7">#REF!</definedName>
    <definedName name="__la8">#REF!</definedName>
    <definedName name="__la9">#REF!</definedName>
    <definedName name="__lb1">#REF!</definedName>
    <definedName name="__lb10">#REF!</definedName>
    <definedName name="__lb11">#REF!</definedName>
    <definedName name="__lb12">#REF!</definedName>
    <definedName name="__lb13">#REF!</definedName>
    <definedName name="__lb14">#REF!</definedName>
    <definedName name="__lb15">#REF!</definedName>
    <definedName name="__lb16">#REF!</definedName>
    <definedName name="__lb17">#REF!</definedName>
    <definedName name="__lb18">#REF!</definedName>
    <definedName name="__lb19">#REF!</definedName>
    <definedName name="__lb2">#REF!</definedName>
    <definedName name="__lb20">#REF!</definedName>
    <definedName name="__lb21">#REF!</definedName>
    <definedName name="__lb22">#REF!</definedName>
    <definedName name="__lb23">#REF!</definedName>
    <definedName name="__lb24">#REF!</definedName>
    <definedName name="__lb25">#REF!</definedName>
    <definedName name="__lb27">#REF!</definedName>
    <definedName name="__lb28">#REF!</definedName>
    <definedName name="__lb29">#REF!</definedName>
    <definedName name="__lb3">#REF!</definedName>
    <definedName name="__lb30">#REF!</definedName>
    <definedName name="__lb31">#REF!</definedName>
    <definedName name="__lb32">#REF!</definedName>
    <definedName name="__lb4">#REF!</definedName>
    <definedName name="__lb5">#REF!</definedName>
    <definedName name="__lb6">#REF!</definedName>
    <definedName name="__lb7">#REF!</definedName>
    <definedName name="__lb8">#REF!</definedName>
    <definedName name="__lb9">#REF!</definedName>
    <definedName name="__lbc1">#REF!</definedName>
    <definedName name="__lbc10">#REF!</definedName>
    <definedName name="__lbc11">#REF!</definedName>
    <definedName name="__lbc12">#REF!</definedName>
    <definedName name="__lbc13">#REF!</definedName>
    <definedName name="__lbc14">#REF!</definedName>
    <definedName name="__lbc15">#REF!</definedName>
    <definedName name="__lbc16">#REF!</definedName>
    <definedName name="__lbc17">#REF!</definedName>
    <definedName name="__lbc18">#REF!</definedName>
    <definedName name="__lbc19">#REF!</definedName>
    <definedName name="__lbc2">#REF!</definedName>
    <definedName name="__lbc20">#REF!</definedName>
    <definedName name="__lbc21">#REF!</definedName>
    <definedName name="__lbc22">#REF!</definedName>
    <definedName name="__lbc23">#REF!</definedName>
    <definedName name="__lbc24">#REF!</definedName>
    <definedName name="__lbc25">#REF!</definedName>
    <definedName name="__lbc26">#REF!</definedName>
    <definedName name="__lbc27">#REF!</definedName>
    <definedName name="__lbc28">#REF!</definedName>
    <definedName name="__lbc29">#REF!</definedName>
    <definedName name="__lbc3">#REF!</definedName>
    <definedName name="__lbc31">#REF!</definedName>
    <definedName name="__lbc32">#REF!</definedName>
    <definedName name="__lbc4">#REF!</definedName>
    <definedName name="__lbc5">#REF!</definedName>
    <definedName name="__lbc6">#REF!</definedName>
    <definedName name="__lbc7">#REF!</definedName>
    <definedName name="__lbc8">#REF!</definedName>
    <definedName name="__lbc9">#REF!</definedName>
    <definedName name="__ld26">#REF!</definedName>
    <definedName name="__ld31">#REF!</definedName>
    <definedName name="__le31">#REF!</definedName>
    <definedName name="__lf31">#REF!</definedName>
    <definedName name="__MFC01">#REF!</definedName>
    <definedName name="__OR1" localSheetId="10">#REF!</definedName>
    <definedName name="__OR1">#NAME?</definedName>
    <definedName name="__OR12" localSheetId="10">#REF!</definedName>
    <definedName name="__OR12">#NAME?</definedName>
    <definedName name="__OR13" localSheetId="10">#REF!</definedName>
    <definedName name="__OR13">#NAME?</definedName>
    <definedName name="__OR14" localSheetId="10">#REF!</definedName>
    <definedName name="__OR14">#NAME?</definedName>
    <definedName name="__OR15" localSheetId="10">#REF!</definedName>
    <definedName name="__OR15">#NAME?</definedName>
    <definedName name="__OR16" localSheetId="10">#REF!</definedName>
    <definedName name="__OR16">#NAME?</definedName>
    <definedName name="__OR17" localSheetId="10">#REF!</definedName>
    <definedName name="__OR17">#NAME?</definedName>
    <definedName name="__OR18" localSheetId="10">#REF!</definedName>
    <definedName name="__OR18">#NAME?</definedName>
    <definedName name="__OR19" localSheetId="10">#REF!</definedName>
    <definedName name="__OR19">#NAME?</definedName>
    <definedName name="__OR2" localSheetId="10">#REF!</definedName>
    <definedName name="__OR2">#NAME?</definedName>
    <definedName name="__OR3" localSheetId="10">#REF!</definedName>
    <definedName name="__OR3">#NAME?</definedName>
    <definedName name="__OR4" localSheetId="10">#REF!</definedName>
    <definedName name="__OR4">#NAME?</definedName>
    <definedName name="__OR5" localSheetId="10">#REF!</definedName>
    <definedName name="__OR5">#NAME?</definedName>
    <definedName name="__OR6" localSheetId="10">#REF!</definedName>
    <definedName name="__OR6">#NAME?</definedName>
    <definedName name="__OR7" localSheetId="10">#REF!</definedName>
    <definedName name="__OR7">#NAME?</definedName>
    <definedName name="__OR8" localSheetId="10">#REF!</definedName>
    <definedName name="__OR8">#NAME?</definedName>
    <definedName name="__OR9" localSheetId="10">#REF!</definedName>
    <definedName name="__OR9">#NAME?</definedName>
    <definedName name="__OUT98" localSheetId="10">#REF!</definedName>
    <definedName name="__OUT98">#REF!</definedName>
    <definedName name="__OUT98_1" localSheetId="10">{#N/A,#N/A,TRUE,"Serviços"}</definedName>
    <definedName name="__OUT98_1">{#N/A,#N/A,TRUE,"Serviços"}</definedName>
    <definedName name="__OUT988888">#REF!</definedName>
    <definedName name="__PA01" localSheetId="10" hidden="1">{"'teste'!$B$2:$R$49"}</definedName>
    <definedName name="__PA01" hidden="1">{"'teste'!$B$2:$R$49"}</definedName>
    <definedName name="__PCB5">#REF!</definedName>
    <definedName name="__PCM30">#REF!</definedName>
    <definedName name="__PE412">#NAME?</definedName>
    <definedName name="__PL1" localSheetId="10">#REF!</definedName>
    <definedName name="__PL1">#REF!</definedName>
    <definedName name="__PLA2" localSheetId="10">#REF!</definedName>
    <definedName name="__PLA2">#REF!</definedName>
    <definedName name="__PM334" localSheetId="10">#REF!</definedName>
    <definedName name="__PM334">#REF!</definedName>
    <definedName name="__PM335">#REF!</definedName>
    <definedName name="__PM346">#REF!</definedName>
    <definedName name="__PM405">#NAME?</definedName>
    <definedName name="__PM406">#REF!</definedName>
    <definedName name="__PM412">#REF!</definedName>
    <definedName name="__PM609">#REF!</definedName>
    <definedName name="__PM970">#REF!</definedName>
    <definedName name="__PTB10">#REF!</definedName>
    <definedName name="__pu334">#NAME?</definedName>
    <definedName name="__pu335">#NAME?</definedName>
    <definedName name="__PUE412">#NAME?</definedName>
    <definedName name="__pum405">#NAME?</definedName>
    <definedName name="__pum406">#NAME?</definedName>
    <definedName name="__pum609">#NAME?</definedName>
    <definedName name="__pum969">#NAME?</definedName>
    <definedName name="__QQ2">#N/A</definedName>
    <definedName name="__QT1">#REF!</definedName>
    <definedName name="__QTD1">#REF!</definedName>
    <definedName name="__QTS1">#REF!</definedName>
    <definedName name="__r" localSheetId="10">#REF!</definedName>
    <definedName name="__r">#REF!</definedName>
    <definedName name="__Rbv1" localSheetId="10">#REF!</definedName>
    <definedName name="__Rbv1">#REF!</definedName>
    <definedName name="__SC1">#NAME?</definedName>
    <definedName name="__SC10">#NAME?</definedName>
    <definedName name="__SC11">#NAME?</definedName>
    <definedName name="__SC12">#NAME?</definedName>
    <definedName name="__SC13">#NAME?</definedName>
    <definedName name="__SC14">#NAME?</definedName>
    <definedName name="__SC2">#NAME?</definedName>
    <definedName name="__SC3">#NAME?</definedName>
    <definedName name="__SC4">#NAME?</definedName>
    <definedName name="__SC5">#NAME?</definedName>
    <definedName name="__SC6">#NAME?</definedName>
    <definedName name="__SC7">#NAME?</definedName>
    <definedName name="__SC8">#NAME?</definedName>
    <definedName name="__SC9">#NAME?</definedName>
    <definedName name="__sjp4" localSheetId="10">#REF!</definedName>
    <definedName name="__sjp4">#REF!</definedName>
    <definedName name="__tab0198" localSheetId="10">#REF!</definedName>
    <definedName name="__tab0198">#NAME?</definedName>
    <definedName name="__TB1" localSheetId="10">#REF!</definedName>
    <definedName name="__TB1">#REF!</definedName>
    <definedName name="__TB10" localSheetId="10">#REF!</definedName>
    <definedName name="__TB10">#REF!</definedName>
    <definedName name="__TB2" localSheetId="10">#REF!</definedName>
    <definedName name="__TB2">#REF!</definedName>
    <definedName name="__TB3" localSheetId="10">#REF!</definedName>
    <definedName name="__TB3">#REF!</definedName>
    <definedName name="__TB4" localSheetId="10">#REF!</definedName>
    <definedName name="__TB4">#REF!</definedName>
    <definedName name="__TB5">#REF!</definedName>
    <definedName name="__TB6">#REF!</definedName>
    <definedName name="__TBM1">#REF!</definedName>
    <definedName name="__TCB4" localSheetId="10">#REF!</definedName>
    <definedName name="__TCB4">#REF!</definedName>
    <definedName name="__TCB5" localSheetId="10">#REF!</definedName>
    <definedName name="__TCB5">#REF!</definedName>
    <definedName name="__tcc4" localSheetId="10">#REF!</definedName>
    <definedName name="__tcc4">#REF!</definedName>
    <definedName name="__TCM30">#REF!</definedName>
    <definedName name="__TEB4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P10">#REF!</definedName>
    <definedName name="__TP5">#REF!</definedName>
    <definedName name="__TSD2">#REF!</definedName>
    <definedName name="__tt1">#REF!</definedName>
    <definedName name="__TT2">#REF!</definedName>
    <definedName name="__TT4">#REF!</definedName>
    <definedName name="__TT5">#REF!</definedName>
    <definedName name="__x10">#REF!</definedName>
    <definedName name="__x11">#REF!</definedName>
    <definedName name="__x12">#REF!</definedName>
    <definedName name="__x13">#REF!</definedName>
    <definedName name="__x14">#REF!</definedName>
    <definedName name="__x15">#REF!</definedName>
    <definedName name="__x16">#REF!</definedName>
    <definedName name="__x17">#REF!</definedName>
    <definedName name="__x18">#REF!</definedName>
    <definedName name="__x19">#REF!</definedName>
    <definedName name="__x20">#REF!</definedName>
    <definedName name="__x21">#REF!</definedName>
    <definedName name="__x22">#REF!</definedName>
    <definedName name="__x23">#REF!</definedName>
    <definedName name="__x24">#REF!</definedName>
    <definedName name="__x25">#REF!</definedName>
    <definedName name="__x28">#REF!</definedName>
    <definedName name="__x29">#REF!</definedName>
    <definedName name="__x32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fn.AVERAGEIF" hidden="1">#NAME?</definedName>
    <definedName name="__xlfn.RTD" hidden="1">#NAME?</definedName>
    <definedName name="__xlfn_IFERROR">NA()</definedName>
    <definedName name="__xlfn_SUMIFS">#N/A</definedName>
    <definedName name="__xlnm.Database">#N/A</definedName>
    <definedName name="__xlnm.Database_5">#N/A</definedName>
    <definedName name="__xlnm.Database_7">#N/A</definedName>
    <definedName name="__xlnm.Database_8">#N/A</definedName>
    <definedName name="__xlnm.Database_9">#N/A</definedName>
    <definedName name="__xlnm.Print_Area_1" localSheetId="10">#REF!</definedName>
    <definedName name="__xlnm.Print_Area_1">#REF!</definedName>
    <definedName name="__xlnm.Print_Area_3" localSheetId="10">#REF!</definedName>
    <definedName name="__xlnm.Print_Area_3">#REF!</definedName>
    <definedName name="__xlnm.Print_Area_6">"$#REF!.$B$2:$AA$586"</definedName>
    <definedName name="__xlnm.Print_Area_7">"$#REF!.$B$2:$Q$164"</definedName>
    <definedName name="__xlnm.Print_Area_8">#REF!</definedName>
    <definedName name="__xlnm.Print_Titles_1">#REF!</definedName>
    <definedName name="__xlnm.Print_Titles_3" localSheetId="10">#REF!</definedName>
    <definedName name="__xlnm.Print_Titles_3">#REF!</definedName>
    <definedName name="__xlnm.Print_Titles_6">"$#REF!.$A$2:$AMJ$9"</definedName>
    <definedName name="__xlnm.Print_Titles_7">"$#REF!.$A$2:$AMJ$9"</definedName>
    <definedName name="__xlnm.Print_Titles_8">#REF!</definedName>
    <definedName name="_0">#REF!</definedName>
    <definedName name="_0___0">"$#REF!.$#REF!$#REF!"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 localSheetId="10">#REF!</definedName>
    <definedName name="_01_09_96">#REF!</definedName>
    <definedName name="_01_09_96_25" localSheetId="10">#REF!</definedName>
    <definedName name="_01_09_96_25">#REF!</definedName>
    <definedName name="_08.302.01">#REF!</definedName>
    <definedName name="_08.302.01_1">#REF!</definedName>
    <definedName name="_1__123Graph_ACHART_1" hidden="1">#REF!</definedName>
    <definedName name="_1_0_1">#N/A</definedName>
    <definedName name="_10__123Graph_ECHART_1">#REF!</definedName>
    <definedName name="_10_c_12_1">#REF!</definedName>
    <definedName name="_10Excel_BuiltIn_Print_Area_2_1">#REF!</definedName>
    <definedName name="_10Excel_BuiltIn_Print_Titles_16_1">#REF!,#REF!</definedName>
    <definedName name="_10Excel_BuiltIn_Print_Titles_17_1">#REF!,#REF!</definedName>
    <definedName name="_10Excel_BuiltIn_Print_Titles_18_1" localSheetId="10">#REF!,#REF!</definedName>
    <definedName name="_10Excel_BuiltIn_Print_Titles_18_1">#REF!,#REF!</definedName>
    <definedName name="_11_c_13_1" localSheetId="10">#REF!</definedName>
    <definedName name="_11_c_13_1">#REF!</definedName>
    <definedName name="_11Excel_BuiltIn_Print_Titles_18_1" localSheetId="10">#REF!,#REF!</definedName>
    <definedName name="_11Excel_BuiltIn_Print_Titles_18_1">#REF!,#REF!</definedName>
    <definedName name="_12__123Graph_FCHART_1" localSheetId="10">#REF!</definedName>
    <definedName name="_12__123Graph_FCHART_1">#REF!</definedName>
    <definedName name="_12_c_15_1">#REF!</definedName>
    <definedName name="_123">#REF!</definedName>
    <definedName name="_12Excel_BuiltIn_Print_Titles_17_1">#REF!,#REF!</definedName>
    <definedName name="_12Excel_BuiltIn_Print_Titles_19_1" localSheetId="10">#REF!,#REF!</definedName>
    <definedName name="_12Excel_BuiltIn_Print_Titles_19_1">#REF!,#REF!</definedName>
    <definedName name="_13_c_16_1" localSheetId="10">#REF!</definedName>
    <definedName name="_13_c_16_1">#REF!</definedName>
    <definedName name="_13Excel_BuiltIn_Print_Titles_21_1_1_1" localSheetId="10">#REF!,#REF!</definedName>
    <definedName name="_13Excel_BuiltIn_Print_Titles_21_1_1_1">#REF!,#REF!</definedName>
    <definedName name="_14__123Graph_XCHART_3" localSheetId="10">#REF!</definedName>
    <definedName name="_14__123Graph_XCHART_3">#REF!</definedName>
    <definedName name="_14_c_17_1">#REF!</definedName>
    <definedName name="_14Excel_BuiltIn_Print_Titles_21_1_1_1" localSheetId="10">#REF!,#REF!</definedName>
    <definedName name="_14Excel_BuiltIn_Print_Titles_21_1_1_1">#REF!,#REF!</definedName>
    <definedName name="_15_c_19_1" localSheetId="10">#REF!</definedName>
    <definedName name="_15_c_19_1">#REF!</definedName>
    <definedName name="_15Excel_BuiltIn_Print_Titles_17_1" localSheetId="10">#REF!,#REF!</definedName>
    <definedName name="_15Excel_BuiltIn_Print_Titles_17_1">#REF!,#REF!</definedName>
    <definedName name="_16_c_2_1" localSheetId="10">#REF!</definedName>
    <definedName name="_16_c_2_1">#REF!</definedName>
    <definedName name="_16Excel_BuiltIn_Print_Titles_18_1" localSheetId="10">#REF!,#REF!</definedName>
    <definedName name="_16Excel_BuiltIn_Print_Titles_18_1">#REF!,#REF!</definedName>
    <definedName name="_17_c_28_1" localSheetId="10">#REF!</definedName>
    <definedName name="_17_c_28_1">#REF!</definedName>
    <definedName name="_17Excel_BuiltIn_Print_Titles_18_1">#REF!,#REF!</definedName>
    <definedName name="_17Excel_BuiltIn_Print_Titles_19_1" localSheetId="10">#REF!,#REF!</definedName>
    <definedName name="_17Excel_BuiltIn_Print_Titles_19_1">#REF!,#REF!</definedName>
    <definedName name="_18_c_3_1" localSheetId="10">#REF!</definedName>
    <definedName name="_18_c_3_1">#REF!</definedName>
    <definedName name="_1830201">#REF!</definedName>
    <definedName name="_1830201_26">NA()</definedName>
    <definedName name="_1830201_27">NA()</definedName>
    <definedName name="_18Excel_BuiltIn_Print_Titles_21_1_1_1" localSheetId="10">#REF!,#REF!</definedName>
    <definedName name="_18Excel_BuiltIn_Print_Titles_21_1_1_1">#REF!,#REF!</definedName>
    <definedName name="_19_c_4_1" localSheetId="10">#REF!</definedName>
    <definedName name="_19_c_4_1">#REF!</definedName>
    <definedName name="_1Excel_BuiltIn_Print_Area_1_1">#REF!</definedName>
    <definedName name="_1Excel_BuiltIn_Print_Area_1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#REF!</definedName>
    <definedName name="_1Excel_BuiltIn_Print_Titles_15_1_1_1_1" localSheetId="10">#REF!</definedName>
    <definedName name="_1Excel_BuiltIn_Print_Titles_15_1_1_1_1">#REF!</definedName>
    <definedName name="_1Excel_BuiltIn_Print_Titles_16_1">#REF!,#REF!</definedName>
    <definedName name="_2" localSheetId="10">#REF!</definedName>
    <definedName name="_2">#REF!</definedName>
    <definedName name="_2__123Graph_ACHART_3" localSheetId="10" hidden="1">#REF!</definedName>
    <definedName name="_2__123Graph_ACHART_3" hidden="1">#REF!</definedName>
    <definedName name="_2_0_1_1">#N/A</definedName>
    <definedName name="_2_11" localSheetId="10">#REF!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7_1">#REF!</definedName>
    <definedName name="_20Excel_BuiltIn_Print_Titles_17_1">#REF!,#REF!</definedName>
    <definedName name="_21_c_9_1" localSheetId="10">#REF!</definedName>
    <definedName name="_21_c_9_1">#REF!</definedName>
    <definedName name="_22_I_1" localSheetId="10">#REF!</definedName>
    <definedName name="_22_I_1">#REF!</definedName>
    <definedName name="_22Excel_BuiltIn_Print_Titles_19_1">#REF!,#REF!</definedName>
    <definedName name="_23_I_1_1">#N/A</definedName>
    <definedName name="_23Excel_BuiltIn_Print_Titles_17_1" localSheetId="10">#REF!,#REF!</definedName>
    <definedName name="_23Excel_BuiltIn_Print_Titles_17_1">#REF!,#REF!</definedName>
    <definedName name="_24_I_1_2">#N/A</definedName>
    <definedName name="_24Excel_BuiltIn_Print_Titles_18_1" localSheetId="10">#REF!,#REF!</definedName>
    <definedName name="_24Excel_BuiltIn_Print_Titles_18_1">#REF!,#REF!</definedName>
    <definedName name="_25Excel_BuiltIn_Print_Titles_19_1" localSheetId="10">#REF!,#REF!</definedName>
    <definedName name="_25Excel_BuiltIn_Print_Titles_19_1">#REF!,#REF!</definedName>
    <definedName name="_26Excel_BuiltIn_Print_Titles_21_1_1_1" localSheetId="10">#REF!,#REF!</definedName>
    <definedName name="_26Excel_BuiltIn_Print_Titles_21_1_1_1">#REF!,#REF!</definedName>
    <definedName name="_27_S_1_1">#N/A</definedName>
    <definedName name="_27Excel_BuiltIn_Print_Titles_21_1_1_1">#REF!,#REF!</definedName>
    <definedName name="_28_S_1_2">#N/A</definedName>
    <definedName name="_29_x_1" localSheetId="10">#REF!</definedName>
    <definedName name="_29_x_1">#REF!</definedName>
    <definedName name="_2Excel_BuiltIn_Print_Area_7_1" localSheetId="10">#REF!</definedName>
    <definedName name="_2Excel_BuiltIn_Print_Area_7_1">#REF!</definedName>
    <definedName name="_2Excel_BuiltIn_Print_Area_8_1">#REF!</definedName>
    <definedName name="_2Excel_BuiltIn_Print_Titles_15_1_1_1_1" localSheetId="10">#REF!</definedName>
    <definedName name="_2Excel_BuiltIn_Print_Titles_15_1_1_1_1">#REF!</definedName>
    <definedName name="_2Excel_BuiltIn_Print_Titles_16_1" localSheetId="10">#REF!,#REF!</definedName>
    <definedName name="_2Excel_BuiltIn_Print_Titles_16_1">#REF!,#REF!</definedName>
    <definedName name="_2Excel_BuiltIn_Print_Titles_17_1">#REF!,#REF!</definedName>
    <definedName name="_3_0_7_1">#N/A</definedName>
    <definedName name="_30_x_11_1" localSheetId="10">#REF!</definedName>
    <definedName name="_30_x_11_1">#REF!</definedName>
    <definedName name="_30Excel_BuiltIn_Print_Titles_18_1">#REF!,#REF!</definedName>
    <definedName name="_31_x_12_1" localSheetId="10">#REF!</definedName>
    <definedName name="_31_x_12_1">#REF!</definedName>
    <definedName name="_32_x_13_1" localSheetId="10">#REF!</definedName>
    <definedName name="_32_x_13_1">#REF!</definedName>
    <definedName name="_33_x_15_1" localSheetId="10">#REF!</definedName>
    <definedName name="_33_x_15_1">#REF!</definedName>
    <definedName name="_34_x_16_1">#REF!</definedName>
    <definedName name="_35_x_17_1">#REF!</definedName>
    <definedName name="_36_x_19_1">#REF!</definedName>
    <definedName name="_37_x_2_1">#REF!</definedName>
    <definedName name="_38_x_28_1">#REF!</definedName>
    <definedName name="_39_x_3_1">#REF!</definedName>
    <definedName name="_3Excel_BuiltIn_Print_Area_8_1">#REF!</definedName>
    <definedName name="_3Excel_BuiltIn_Print_Titles_1_1">#REF!</definedName>
    <definedName name="_3Excel_BuiltIn_Print_Titles_16_1_1_1" localSheetId="10">#REF!</definedName>
    <definedName name="_3Excel_BuiltIn_Print_Titles_16_1_1_1">#REF!</definedName>
    <definedName name="_3Excel_BuiltIn_Print_Titles_18_1">#REF!,#REF!</definedName>
    <definedName name="_3S0120000">#NAME?</definedName>
    <definedName name="_3S0120000_1" localSheetId="10">#REF!</definedName>
    <definedName name="_3S0120000_1">#REF!</definedName>
    <definedName name="_3S0193000">#NAME?</definedName>
    <definedName name="_3S0193000_1" localSheetId="10">#REF!</definedName>
    <definedName name="_3S0193000_1">#REF!</definedName>
    <definedName name="_3S0220001">#NAME?</definedName>
    <definedName name="_3S0220001_1">#REF!</definedName>
    <definedName name="_3S0223000">#NAME?</definedName>
    <definedName name="_3S0223000_1">#REF!</definedName>
    <definedName name="_3S0240000">#NAME?</definedName>
    <definedName name="_3S0240000_1">#REF!</definedName>
    <definedName name="_3S0251000">#NAME?</definedName>
    <definedName name="_3S0251000_1">#REF!</definedName>
    <definedName name="_3S0253001">#NAME?</definedName>
    <definedName name="_3S0253001_1">#REF!</definedName>
    <definedName name="_3S0254000">#NAME?</definedName>
    <definedName name="_3S0254000_1">#REF!</definedName>
    <definedName name="_3S0260100">#NAME?</definedName>
    <definedName name="_3S0260100_1">#REF!</definedName>
    <definedName name="_3S0290000">#NAME?</definedName>
    <definedName name="_3S0290000_1">#REF!</definedName>
    <definedName name="_3S0331000">#NAME?</definedName>
    <definedName name="_3S0331000_1">#REF!</definedName>
    <definedName name="_3S0332901">#NAME?</definedName>
    <definedName name="_3S0332901_1">#REF!</definedName>
    <definedName name="_3S0334002">#NAME?</definedName>
    <definedName name="_3S0334002_1">#REF!</definedName>
    <definedName name="_3S0335300">#NAME?</definedName>
    <definedName name="_3S0335300_1">#REF!</definedName>
    <definedName name="_3S0337000">#NAME?</definedName>
    <definedName name="_3S0337000_1">#REF!</definedName>
    <definedName name="_3S0394001">#NAME?</definedName>
    <definedName name="_3S0394001_1">#REF!</definedName>
    <definedName name="_3S0394002">#NAME?</definedName>
    <definedName name="_3S0394002_1">#REF!</definedName>
    <definedName name="_3S0395000">#NAME?</definedName>
    <definedName name="_3S0395000_1">#REF!</definedName>
    <definedName name="_3S0400000">#NAME?</definedName>
    <definedName name="_3S0400000_1">#REF!</definedName>
    <definedName name="_3S0400001">#NAME?</definedName>
    <definedName name="_3S0400001_1">#REF!</definedName>
    <definedName name="_3S0459000">#NAME?</definedName>
    <definedName name="_3S0459000_1">#REF!</definedName>
    <definedName name="_3S0499908">#NAME?</definedName>
    <definedName name="_3S0499908_1">#REF!</definedName>
    <definedName name="_3S0500000">#NAME?</definedName>
    <definedName name="_3S0500000_1">#REF!</definedName>
    <definedName name="_3S0500100">#NAME?</definedName>
    <definedName name="_3S0500100_1">#REF!</definedName>
    <definedName name="_3S0510102">#NAME?</definedName>
    <definedName name="_3S0510102_1">#REF!</definedName>
    <definedName name="_3S0810000">#NAME?</definedName>
    <definedName name="_3S0810000_1">#REF!</definedName>
    <definedName name="_3S0810101">#NAME?</definedName>
    <definedName name="_3S0810101_1">#REF!</definedName>
    <definedName name="_3S0810102">#NAME?</definedName>
    <definedName name="_3S0810102_1">#REF!</definedName>
    <definedName name="_3S0810201">#NAME?</definedName>
    <definedName name="_3S0810201_1">#REF!</definedName>
    <definedName name="_3S0810900">#NAME?</definedName>
    <definedName name="_3S0810900_1">#REF!</definedName>
    <definedName name="_3S0820000">#NAME?</definedName>
    <definedName name="_3S0820000_1">#REF!</definedName>
    <definedName name="_3S0830001">#NAME?</definedName>
    <definedName name="_3S0830001_1">#REF!</definedName>
    <definedName name="_3S0830101">#NAME?</definedName>
    <definedName name="_3S0830101_1">#REF!</definedName>
    <definedName name="_3S0830102">#NAME?</definedName>
    <definedName name="_3S0830102_1">#REF!</definedName>
    <definedName name="_3S0830103">#NAME?</definedName>
    <definedName name="_3S0830103_1">#REF!</definedName>
    <definedName name="_3S0830201">#NAME?</definedName>
    <definedName name="_3S0830201_1">#REF!</definedName>
    <definedName name="_3S0830202">#NAME?</definedName>
    <definedName name="_3S0830202_1">#REF!</definedName>
    <definedName name="_3S0830203">#NAME?</definedName>
    <definedName name="_3S0830203_1">#REF!</definedName>
    <definedName name="_3S0830204">#NAME?</definedName>
    <definedName name="_3S0830204_1">#REF!</definedName>
    <definedName name="_3S0830205">#NAME?</definedName>
    <definedName name="_3S0830205_1">#REF!</definedName>
    <definedName name="_3S0840000">#NAME?</definedName>
    <definedName name="_3S0840000_1">#REF!</definedName>
    <definedName name="_3S0840001">#NAME?</definedName>
    <definedName name="_3S0840001_1">#REF!</definedName>
    <definedName name="_3S0840002">#NAME?</definedName>
    <definedName name="_3S0840002_1">#REF!</definedName>
    <definedName name="_3S0840100">#NAME?</definedName>
    <definedName name="_3S0840100_1">#REF!</definedName>
    <definedName name="_3S0840200">#NAME?</definedName>
    <definedName name="_3S0840200_1">#REF!</definedName>
    <definedName name="_3S0840300">#NAME?</definedName>
    <definedName name="_3S0840300_1">#REF!</definedName>
    <definedName name="_3S0840400">#NAME?</definedName>
    <definedName name="_3S0840400_1">#REF!</definedName>
    <definedName name="_3S0850000">#NAME?</definedName>
    <definedName name="_3S0850000_1">#REF!</definedName>
    <definedName name="_3S0850100">#NAME?</definedName>
    <definedName name="_3S0850100_1">#REF!</definedName>
    <definedName name="_3S0851000">#NAME?</definedName>
    <definedName name="_3S0851000_1">#REF!</definedName>
    <definedName name="_3S0851100">#NAME?</definedName>
    <definedName name="_3S0851100_1">#REF!</definedName>
    <definedName name="_3S0890000">#NAME?</definedName>
    <definedName name="_3S0890000_1">#REF!</definedName>
    <definedName name="_3S0890001">#NAME?</definedName>
    <definedName name="_3S0890001_1">#REF!</definedName>
    <definedName name="_3S0890100">#NAME?</definedName>
    <definedName name="_3S0890100_1">#REF!</definedName>
    <definedName name="_3S0890101">#NAME?</definedName>
    <definedName name="_3S0890101_1">#REF!</definedName>
    <definedName name="_3S0891000">#NAME?</definedName>
    <definedName name="_3S0891000_1">#REF!</definedName>
    <definedName name="_3S0900200">#NAME?</definedName>
    <definedName name="_3S0900200_1">#REF!</definedName>
    <definedName name="_3S0900203">#NAME?</definedName>
    <definedName name="_3S0900203_1">#REF!</definedName>
    <definedName name="_3S0900241">#NAME?</definedName>
    <definedName name="_3S0900241_1">#REF!</definedName>
    <definedName name="_3S0920270">#NAME?</definedName>
    <definedName name="_3S0920270_1">#REF!</definedName>
    <definedName name="_4__123Graph_BCHART_1">#REF!</definedName>
    <definedName name="_4_2_1">#N/A</definedName>
    <definedName name="_40_x_4_1">#REF!</definedName>
    <definedName name="_40Excel_BuiltIn_Print_Titles_19_1">#REF!,#REF!</definedName>
    <definedName name="_41_x_7_1" localSheetId="10">#REF!</definedName>
    <definedName name="_41_x_7_1">#REF!</definedName>
    <definedName name="_42_x_9_1" localSheetId="10">#REF!</definedName>
    <definedName name="_42_x_9_1">#REF!</definedName>
    <definedName name="_43_z_1">#N/A</definedName>
    <definedName name="_44_z_1_1">#N/A</definedName>
    <definedName name="_45Excel_BuiltIn_Criteria_1" localSheetId="10">#REF!</definedName>
    <definedName name="_45Excel_BuiltIn_Criteria_1">#REF!</definedName>
    <definedName name="_46Excel_BuiltIn_Criteria_11_1">#REF!</definedName>
    <definedName name="_47Excel_BuiltIn_Criteria_12_1">#REF!</definedName>
    <definedName name="_48Excel_BuiltIn_Criteria_13_1">#REF!</definedName>
    <definedName name="_49Excel_BuiltIn_Criteria_15_1">#REF!</definedName>
    <definedName name="_4Excel_BuiltIn_Print_Titles_1_1">#REF!</definedName>
    <definedName name="_4Excel_BuiltIn_Print_Titles_16_1" localSheetId="10">#REF!,#REF!</definedName>
    <definedName name="_4Excel_BuiltIn_Print_Titles_16_1">#REF!,#REF!</definedName>
    <definedName name="_4Excel_BuiltIn_Print_Titles_17_1">#REF!,#REF!</definedName>
    <definedName name="_4Excel_BuiltIn_Print_Titles_19_1">#REF!,#REF!</definedName>
    <definedName name="_4S0612001">#NAME?</definedName>
    <definedName name="_4S0612001_1" localSheetId="10">#REF!</definedName>
    <definedName name="_4S0612001_1">#REF!</definedName>
    <definedName name="_4S0612101">#NAME?</definedName>
    <definedName name="_4S0612101_1" localSheetId="10">#REF!</definedName>
    <definedName name="_4S0612101_1">#REF!</definedName>
    <definedName name="_4S0612111">#NAME?</definedName>
    <definedName name="_4S0612111_1">#REF!</definedName>
    <definedName name="_4S0620002">#NAME?</definedName>
    <definedName name="_4S0620002_1">#REF!</definedName>
    <definedName name="_5_a_1">#N/A</definedName>
    <definedName name="_50Excel_BuiltIn_Criteria_16_1">#REF!</definedName>
    <definedName name="_50Excel_BuiltIn_Print_Titles_21_1_1_1">#REF!,#REF!</definedName>
    <definedName name="_51Excel_BuiltIn_Criteria_17_1" localSheetId="10">#REF!</definedName>
    <definedName name="_51Excel_BuiltIn_Criteria_17_1">#REF!</definedName>
    <definedName name="_52Excel_BuiltIn_Criteria_19_1" localSheetId="10">#REF!</definedName>
    <definedName name="_52Excel_BuiltIn_Criteria_19_1">#REF!</definedName>
    <definedName name="_53Excel_BuiltIn_Criteria_2_1" localSheetId="10">#REF!</definedName>
    <definedName name="_53Excel_BuiltIn_Criteria_2_1">#REF!</definedName>
    <definedName name="_54Excel_BuiltIn_Criteria_28_1">#REF!</definedName>
    <definedName name="_55Excel_BuiltIn_Criteria_3_1">#REF!</definedName>
    <definedName name="_56Excel_BuiltIn_Criteria_4_1">#REF!</definedName>
    <definedName name="_57Excel_BuiltIn_Criteria_7_1">#REF!</definedName>
    <definedName name="_58Excel_BuiltIn_Criteria_9_1">#REF!</definedName>
    <definedName name="_59Excel_BuiltIn_Database_1">#N/A</definedName>
    <definedName name="_5Excel_BuiltIn_Print_Area_1_1_1">#REF!</definedName>
    <definedName name="_5Excel_BuiltIn_Print_Titles_17_1">#REF!,#REF!</definedName>
    <definedName name="_5Excel_BuiltIn_Print_Titles_18_1" localSheetId="10">#REF!,#REF!</definedName>
    <definedName name="_5Excel_BuiltIn_Print_Titles_18_1">#REF!,#REF!</definedName>
    <definedName name="_5Excel_BuiltIn_Print_Titles_21_1_1_1">#REF!,#REF!</definedName>
    <definedName name="_6__123Graph_CCHART_1" localSheetId="10">#REF!</definedName>
    <definedName name="_6__123Graph_CCHART_1">#REF!</definedName>
    <definedName name="_6_a_1_1">#N/A</definedName>
    <definedName name="_60Excel_BuiltIn_Database_1_1">#N/A</definedName>
    <definedName name="_61Excel_BuiltIn_Print_Area_1_1" localSheetId="10">#REF!</definedName>
    <definedName name="_61Excel_BuiltIn_Print_Area_1_1">#REF!</definedName>
    <definedName name="_62Excel_BuiltIn_Print_Area_1_1_1">#N/A</definedName>
    <definedName name="_63Excel_BuiltIn_Print_Area_1_1_1_1" localSheetId="10">#REF!</definedName>
    <definedName name="_63Excel_BuiltIn_Print_Area_1_1_1_1">#REF!</definedName>
    <definedName name="_64Excel_BuiltIn_Print_Area_1_1_1_1_1">#N/A</definedName>
    <definedName name="_65Excel_BuiltIn_Print_Area_1_1_1_1_1_1">#N/A</definedName>
    <definedName name="_66Excel_BuiltIn_Print_Area_1_1_1_1_1_1_1">#N/A</definedName>
    <definedName name="_67Excel_BuiltIn_Print_Area_1_1_1_1_1_1_1_1">#N/A</definedName>
    <definedName name="_68Excel_BuiltIn_Print_Area_1_1_1_1_1_1_1_1_1">#N/A</definedName>
    <definedName name="_69Excel_BuiltIn_Print_Area_1_1_1_1_1_1_1_1_1_1">#N/A</definedName>
    <definedName name="_6Excel_BuiltIn_Print_Titles_16_1">#REF!,#REF!</definedName>
    <definedName name="_6Excel_BuiltIn_Print_Titles_16_1_1_1" localSheetId="10">#REF!</definedName>
    <definedName name="_6Excel_BuiltIn_Print_Titles_16_1_1_1">#REF!</definedName>
    <definedName name="_6Excel_BuiltIn_Print_Titles_18_1" localSheetId="10">#REF!,#REF!</definedName>
    <definedName name="_6Excel_BuiltIn_Print_Titles_18_1">#REF!,#REF!</definedName>
    <definedName name="_6Excel_BuiltIn_Print_Titles_19_1" localSheetId="10">#REF!,#REF!</definedName>
    <definedName name="_6Excel_BuiltIn_Print_Titles_19_1">#REF!,#REF!</definedName>
    <definedName name="_7_a_7_1">#N/A</definedName>
    <definedName name="_70Excel_BuiltIn_Print_Area_2_1">#REF!</definedName>
    <definedName name="_71Excel_BuiltIn_Print_Area_2_1_1">#NAME?</definedName>
    <definedName name="_72Excel_BuiltIn_Print_Area_2_1_1_1_1_1_1">#N/A</definedName>
    <definedName name="_73Excel_BuiltIn_Print_Area_2_1_1_1_1_1_1_1">#N/A</definedName>
    <definedName name="_74Excel_BuiltIn_Print_Area_2_1_1_1_1_1_1_1_1">#N/A</definedName>
    <definedName name="_75Excel_BuiltIn_Print_Area_20_1">#REF!</definedName>
    <definedName name="_76Excel_BuiltIn_Print_Area_3_1">#REF!</definedName>
    <definedName name="_77Excel_BuiltIn_Print_Area_3_1_1">#N/A</definedName>
    <definedName name="_78Excel_BuiltIn_Print_Area_3_1_1_1">#N/A</definedName>
    <definedName name="_79Excel_BuiltIn_Print_Area_3_1_1_1_1">#N/A</definedName>
    <definedName name="_7Excel_BuiltIn_Print_Titles_16_1_1_1" localSheetId="10">#REF!</definedName>
    <definedName name="_7Excel_BuiltIn_Print_Titles_16_1_1_1">#REF!</definedName>
    <definedName name="_7Excel_BuiltIn_Print_Titles_19_1" localSheetId="10">#REF!,#REF!</definedName>
    <definedName name="_7Excel_BuiltIn_Print_Titles_19_1">#REF!,#REF!</definedName>
    <definedName name="_7Excel_BuiltIn_Print_Titles_21_1_1_1" localSheetId="10">#REF!,#REF!</definedName>
    <definedName name="_7Excel_BuiltIn_Print_Titles_21_1_1_1">#REF!,#REF!</definedName>
    <definedName name="_8__123Graph_DCHART_1">#REF!</definedName>
    <definedName name="_8_c_1">#REF!</definedName>
    <definedName name="_80Excel_BuiltIn_Print_Area_3_1_1_1_1_1">#N/A</definedName>
    <definedName name="_81Excel_BuiltIn_Print_Area_6_1">#REF!</definedName>
    <definedName name="_82Excel_BuiltIn_Print_Area_7_1">#REF!</definedName>
    <definedName name="_83Excel_BuiltIn_Print_Area_7_1_1">#REF!</definedName>
    <definedName name="_84Excel_BuiltIn_Print_Area_7_1_1_1">#N/A</definedName>
    <definedName name="_85Excel_BuiltIn_Print_Area_7_1_1_2">#N/A</definedName>
    <definedName name="_86Excel_BuiltIn_Print_Area_8_1">#REF!</definedName>
    <definedName name="_87Excel_BuiltIn_Print_Area_8_1_1">#N/A</definedName>
    <definedName name="_88Excel_BuiltIn_Print_Area_8_1_1_1">#N/A</definedName>
    <definedName name="_89Excel_BuiltIn_Print_Titles_1_1">#REF!</definedName>
    <definedName name="_8Excel_BuiltIn_Print_Titles_17_1" localSheetId="10">#REF!,#REF!</definedName>
    <definedName name="_8Excel_BuiltIn_Print_Titles_17_1">#REF!,#REF!</definedName>
    <definedName name="_8Excel_BuiltIn_Print_Titles_21_1_1_1" localSheetId="10">#REF!,#REF!</definedName>
    <definedName name="_8Excel_BuiltIn_Print_Titles_21_1_1_1">#REF!,#REF!</definedName>
    <definedName name="_9_c_11_1">#REF!</definedName>
    <definedName name="_90Excel_BuiltIn_Print_Titles_1_1_1">#REF!</definedName>
    <definedName name="_91Excel_BuiltIn_Print_Titles_1_1_1_1">#N/A</definedName>
    <definedName name="_92Excel_BuiltIn_Print_Titles_1_1_1_2">#N/A</definedName>
    <definedName name="_93Print_Area_MI_1_1">#REF!</definedName>
    <definedName name="_A" localSheetId="10">NA()</definedName>
    <definedName name="_a">#REF!</definedName>
    <definedName name="_A_1" localSheetId="10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 localSheetId="10">NA()</definedName>
    <definedName name="_a_3">#REF!</definedName>
    <definedName name="_a_4" localSheetId="10">#REF!</definedName>
    <definedName name="_a_4">#REF!</definedName>
    <definedName name="_a_7" localSheetId="10">#REF!</definedName>
    <definedName name="_a_7">#REF!</definedName>
    <definedName name="_a_7_1">#REF!</definedName>
    <definedName name="_a_7_14">#N/A</definedName>
    <definedName name="_a_9">#REF!</definedName>
    <definedName name="_ACA25">#REF!</definedName>
    <definedName name="_ACA50">#REF!</definedName>
    <definedName name="_ACM30">#REF!</definedName>
    <definedName name="_adg1">#REF!</definedName>
    <definedName name="_adg2">#REF!</definedName>
    <definedName name="_adu2">#REF!</definedName>
    <definedName name="_afg14">#REF!</definedName>
    <definedName name="_aga10">#REF!</definedName>
    <definedName name="_aga14">#REF!</definedName>
    <definedName name="_aga16">#REF!</definedName>
    <definedName name="_aga18">#REF!</definedName>
    <definedName name="_ali1">#REF!</definedName>
    <definedName name="_ali2">#REF!</definedName>
    <definedName name="_ali3">#REF!</definedName>
    <definedName name="_ali4">#REF!</definedName>
    <definedName name="_ali5">#REF!</definedName>
    <definedName name="_ali6">#REF!</definedName>
    <definedName name="_ali7">#REF!</definedName>
    <definedName name="_amf1">#REF!</definedName>
    <definedName name="_amf2">#REF!</definedName>
    <definedName name="_amf3">#REF!</definedName>
    <definedName name="_ape1">#REF!</definedName>
    <definedName name="_ape2">#REF!</definedName>
    <definedName name="_ara18">#REF!</definedName>
    <definedName name="_arc12">#REF!</definedName>
    <definedName name="_arc15">#REF!</definedName>
    <definedName name="_arc18">#REF!</definedName>
    <definedName name="_arc21">#REF!</definedName>
    <definedName name="_arg13">#REF!</definedName>
    <definedName name="_arg16">#REF!</definedName>
    <definedName name="_art1">#REF!</definedName>
    <definedName name="_art10">#REF!</definedName>
    <definedName name="_art11">#REF!</definedName>
    <definedName name="_art12">#REF!</definedName>
    <definedName name="_art13">#REF!</definedName>
    <definedName name="_art14">#REF!</definedName>
    <definedName name="_art15">#REF!</definedName>
    <definedName name="_art16">#REF!</definedName>
    <definedName name="_art17">#REF!</definedName>
    <definedName name="_art18">#REF!</definedName>
    <definedName name="_art19">#REF!</definedName>
    <definedName name="_art2">#REF!</definedName>
    <definedName name="_art20">#REF!</definedName>
    <definedName name="_art21">#REF!</definedName>
    <definedName name="_art22">#REF!</definedName>
    <definedName name="_art23">#REF!</definedName>
    <definedName name="_art24">#REF!</definedName>
    <definedName name="_art25">#REF!</definedName>
    <definedName name="_art26">#REF!</definedName>
    <definedName name="_art27">#REF!</definedName>
    <definedName name="_art28">#REF!</definedName>
    <definedName name="_art29">#REF!</definedName>
    <definedName name="_art3">#REF!</definedName>
    <definedName name="_art30">#REF!</definedName>
    <definedName name="_art31">#REF!</definedName>
    <definedName name="_art32">#REF!</definedName>
    <definedName name="_art4">#REF!</definedName>
    <definedName name="_art5">#REF!</definedName>
    <definedName name="_art6">#REF!</definedName>
    <definedName name="_art7">#REF!</definedName>
    <definedName name="_art8">#REF!</definedName>
    <definedName name="_art9">#REF!</definedName>
    <definedName name="_ATD1">#REF!</definedName>
    <definedName name="_b1">#REF!</definedName>
    <definedName name="_bas5">#REF!</definedName>
    <definedName name="_bbm1">#REF!</definedName>
    <definedName name="_bbt1">#REF!</definedName>
    <definedName name="_bca1">#REF!</definedName>
    <definedName name="_BDI1">#REF!</definedName>
    <definedName name="_bet320">#REF!</definedName>
    <definedName name="_bgr2">#REF!</definedName>
    <definedName name="_blq10">#REF!</definedName>
    <definedName name="_blq6">#REF!</definedName>
    <definedName name="_blq8">#REF!</definedName>
    <definedName name="_bom1">#REF!</definedName>
    <definedName name="_bom2">#REF!</definedName>
    <definedName name="_bom23">#REF!</definedName>
    <definedName name="_bom4">#REF!</definedName>
    <definedName name="_bom6">#REF!</definedName>
    <definedName name="_bop1">#REF!</definedName>
    <definedName name="_bot1">#REF!</definedName>
    <definedName name="_box1">#REF!</definedName>
    <definedName name="_br4">#REF!</definedName>
    <definedName name="_bre5040">#REF!</definedName>
    <definedName name="_c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4">#REF!</definedName>
    <definedName name="_cac12">#REF!</definedName>
    <definedName name="_cac18">#REF!</definedName>
    <definedName name="_cac21">#REF!</definedName>
    <definedName name="_cam2">#REF!</definedName>
    <definedName name="_CAP20">#REF!</definedName>
    <definedName name="_cap50">#REF!</definedName>
    <definedName name="_cbm1">#REF!</definedName>
    <definedName name="_cbr4">#REF!</definedName>
    <definedName name="_cbr5">#REF!</definedName>
    <definedName name="_cbt1">#REF!</definedName>
    <definedName name="_ccb25">#REF!</definedName>
    <definedName name="_ccb35">#REF!</definedName>
    <definedName name="_ccb4">#REF!</definedName>
    <definedName name="_ccb50">#REF!</definedName>
    <definedName name="_ccg15">#REF!</definedName>
    <definedName name="_ccg22">#REF!</definedName>
    <definedName name="_CCM30">#REF!</definedName>
    <definedName name="_ccr1">#REF!</definedName>
    <definedName name="_ccr2">#REF!</definedName>
    <definedName name="_CEF200">#REF!</definedName>
    <definedName name="_CEF222">#REF!</definedName>
    <definedName name="_CEF300">#REF!</definedName>
    <definedName name="_CEF500">#REF!</definedName>
    <definedName name="_cer1">#REF!</definedName>
    <definedName name="_cfg118">#REF!</definedName>
    <definedName name="_cfg40">#REF!</definedName>
    <definedName name="_cfg50">#REF!</definedName>
    <definedName name="_cfg65">#REF!</definedName>
    <definedName name="_cfl20">#REF!</definedName>
    <definedName name="_cfl40">#REF!</definedName>
    <definedName name="_cha18">#REF!</definedName>
    <definedName name="_chp24">#REF!</definedName>
    <definedName name="_clp100">#REF!</definedName>
    <definedName name="_clr2">#REF!</definedName>
    <definedName name="_cme1">#REF!</definedName>
    <definedName name="_CMM30">#REF!</definedName>
    <definedName name="_cmp3">#REF!</definedName>
    <definedName name="_COL36">#REF!</definedName>
    <definedName name="_COL37">#REF!</definedName>
    <definedName name="_COL38">#REF!</definedName>
    <definedName name="_con1">#REF!</definedName>
    <definedName name="_con2">#REF!</definedName>
    <definedName name="_coz100">#REF!</definedName>
    <definedName name="_ctf6">#REF!</definedName>
    <definedName name="_ctl6">#REF!</definedName>
    <definedName name="_cvd100">#REF!</definedName>
    <definedName name="_cve22100">#REF!</definedName>
    <definedName name="_cve22150">#REF!</definedName>
    <definedName name="_cve45100">#REF!</definedName>
    <definedName name="_cve45150">#REF!</definedName>
    <definedName name="_cve90100">#REF!</definedName>
    <definedName name="_cve90150">#REF!</definedName>
    <definedName name="_cve9040">#REF!</definedName>
    <definedName name="_cve9050">#REF!</definedName>
    <definedName name="_cxg40">#REF!</definedName>
    <definedName name="_cxi40">#REF!</definedName>
    <definedName name="_cxp40">#REF!</definedName>
    <definedName name="_cxp4040">#REF!</definedName>
    <definedName name="_cxs100100">#REF!</definedName>
    <definedName name="_DAR02">#REF!</definedName>
    <definedName name="_dgc10">#REF!</definedName>
    <definedName name="_dgc7">#REF!</definedName>
    <definedName name="_dgc8">#REF!</definedName>
    <definedName name="_djm10">#REF!</definedName>
    <definedName name="_djm15">#REF!</definedName>
    <definedName name="_djm20">#REF!</definedName>
    <definedName name="_djt10">#REF!</definedName>
    <definedName name="_djt15">#REF!</definedName>
    <definedName name="_djt20">#REF!</definedName>
    <definedName name="_djt25">#REF!</definedName>
    <definedName name="_djt30">#REF!</definedName>
    <definedName name="_djt50">#REF!</definedName>
    <definedName name="_dtp100">#REF!</definedName>
    <definedName name="_EDA01">#REF!</definedName>
    <definedName name="_ele1">#REF!</definedName>
    <definedName name="_ele114">#REF!</definedName>
    <definedName name="_ele34">#REF!</definedName>
    <definedName name="_elr1">#REF!</definedName>
    <definedName name="_emc1">#REF!</definedName>
    <definedName name="_emc2">#REF!</definedName>
    <definedName name="_epc5070">#REF!</definedName>
    <definedName name="_epc8790">#REF!</definedName>
    <definedName name="_epl10">#REF!</definedName>
    <definedName name="_epl2">#REF!</definedName>
    <definedName name="_epl3">#REF!</definedName>
    <definedName name="_epl5">#REF!</definedName>
    <definedName name="_epm1">#REF!</definedName>
    <definedName name="_esc1">#REF!</definedName>
    <definedName name="_esc15">#REF!</definedName>
    <definedName name="_esc4">#REF!</definedName>
    <definedName name="_esc6">#REF!</definedName>
    <definedName name="_esp1">#REF!</definedName>
    <definedName name="_esp2">#REF!</definedName>
    <definedName name="_ext1">#REF!</definedName>
    <definedName name="_Ext2">#REF!</definedName>
    <definedName name="_ext3">#REF!</definedName>
    <definedName name="_fad5">#REF!</definedName>
    <definedName name="_faf2">#REF!</definedName>
    <definedName name="_ffg40">#REF!</definedName>
    <definedName name="_ffg50">#REF!</definedName>
    <definedName name="_ffg65">#REF!</definedName>
    <definedName name="_fic1">#REF!</definedName>
    <definedName name="_fic2">#REF!</definedName>
    <definedName name="_fic3">#REF!</definedName>
    <definedName name="_fil1">#REF!</definedName>
    <definedName name="_fil2">#REF!</definedName>
    <definedName name="_Fill">#REF!</definedName>
    <definedName name="_xlnm._FilterDatabase" localSheetId="3" hidden="1">CPU!$A$4:$K$5066</definedName>
    <definedName name="_xlnm._FilterDatabase" localSheetId="2" hidden="1">'Orçamento Sintético '!$A$8:$G$154</definedName>
    <definedName name="_fio10" localSheetId="10">#REF!</definedName>
    <definedName name="_fio10">#REF!</definedName>
    <definedName name="_fio12" localSheetId="10">#REF!</definedName>
    <definedName name="_fio12">#REF!</definedName>
    <definedName name="_fio14" localSheetId="10">#REF!</definedName>
    <definedName name="_fio14">#REF!</definedName>
    <definedName name="_fio8">#REF!</definedName>
    <definedName name="_fis10">#REF!</definedName>
    <definedName name="_fis5">#REF!</definedName>
    <definedName name="_flp20">#REF!</definedName>
    <definedName name="_flp25">#REF!</definedName>
    <definedName name="_flp32">#REF!</definedName>
    <definedName name="_flp40">#REF!</definedName>
    <definedName name="_flp50">#REF!</definedName>
    <definedName name="_flp65">#REF!</definedName>
    <definedName name="_for1">#REF!</definedName>
    <definedName name="_for2">#REF!</definedName>
    <definedName name="_for3">#REF!</definedName>
    <definedName name="_for4">#REF!</definedName>
    <definedName name="_for5">#REF!</definedName>
    <definedName name="_for6">#REF!</definedName>
    <definedName name="_FOR7">#REF!</definedName>
    <definedName name="_fpd12">#REF!</definedName>
    <definedName name="_fvr10">#REF!</definedName>
    <definedName name="_fvr50">#REF!</definedName>
    <definedName name="_gac18">#REF!</definedName>
    <definedName name="_gge1">#REF!</definedName>
    <definedName name="_gge2">#REF!</definedName>
    <definedName name="_gge3">#REF!</definedName>
    <definedName name="_gge4">#REF!</definedName>
    <definedName name="_grf14">#REF!</definedName>
    <definedName name="_grf38">#REF!</definedName>
    <definedName name="_hab1">#REF!</definedName>
    <definedName name="_hab2">#REF!</definedName>
    <definedName name="_HCB5">#REF!</definedName>
    <definedName name="_I">#REF!</definedName>
    <definedName name="_I_1">#REF!</definedName>
    <definedName name="_I_1_1">#REF!</definedName>
    <definedName name="_I_25">#REF!</definedName>
    <definedName name="_imp1">#REF!</definedName>
    <definedName name="_imp2">#REF!</definedName>
    <definedName name="_itt1">#REF!</definedName>
    <definedName name="_itu1">#REF!</definedName>
    <definedName name="_itu2">#REF!</definedName>
    <definedName name="_itu3">#REF!</definedName>
    <definedName name="_jla20">#REF!</definedName>
    <definedName name="_jla25">#REF!</definedName>
    <definedName name="_jla32">#REF!</definedName>
    <definedName name="_jla50">#REF!</definedName>
    <definedName name="_jla65">#REF!</definedName>
    <definedName name="_jla6550">#REF!</definedName>
    <definedName name="_jun150">#REF!</definedName>
    <definedName name="_Key1" hidden="1">#REF!</definedName>
    <definedName name="_Key2">#REF!</definedName>
    <definedName name="_KM406407">#REF!</definedName>
    <definedName name="_la2">#REF!</definedName>
    <definedName name="_la4">#REF!</definedName>
    <definedName name="_la5">#REF!</definedName>
    <definedName name="_la6">#REF!</definedName>
    <definedName name="_la7">#REF!</definedName>
    <definedName name="_la8">#REF!</definedName>
    <definedName name="_la9">#REF!</definedName>
    <definedName name="_lai15">#REF!</definedName>
    <definedName name="_lai20">#REF!</definedName>
    <definedName name="_lb1">#REF!</definedName>
    <definedName name="_lb10">#REF!</definedName>
    <definedName name="_lb11">#REF!</definedName>
    <definedName name="_lb12">#REF!</definedName>
    <definedName name="_lb13">#REF!</definedName>
    <definedName name="_lb14">#REF!</definedName>
    <definedName name="_lb15">#REF!</definedName>
    <definedName name="_lb16">#REF!</definedName>
    <definedName name="_lb17">#REF!</definedName>
    <definedName name="_lb18">#REF!</definedName>
    <definedName name="_lb19">#REF!</definedName>
    <definedName name="_lb2">#REF!</definedName>
    <definedName name="_lb20">#REF!</definedName>
    <definedName name="_lb21">#REF!</definedName>
    <definedName name="_lb22">#REF!</definedName>
    <definedName name="_lb23">#REF!</definedName>
    <definedName name="_lb24">#REF!</definedName>
    <definedName name="_lb25">#REF!</definedName>
    <definedName name="_lb27">#REF!</definedName>
    <definedName name="_lb28">#REF!</definedName>
    <definedName name="_lb29">#REF!</definedName>
    <definedName name="_lb3">#REF!</definedName>
    <definedName name="_lb30">#REF!</definedName>
    <definedName name="_lb31">#REF!</definedName>
    <definedName name="_lb32">#REF!</definedName>
    <definedName name="_lb4">#REF!</definedName>
    <definedName name="_lb5">#REF!</definedName>
    <definedName name="_lb6">#REF!</definedName>
    <definedName name="_lb7">#REF!</definedName>
    <definedName name="_lb8">#REF!</definedName>
    <definedName name="_lb9">#REF!</definedName>
    <definedName name="_lbc1">#REF!</definedName>
    <definedName name="_lbc10">#REF!</definedName>
    <definedName name="_lbc11">#REF!</definedName>
    <definedName name="_lbc12">#REF!</definedName>
    <definedName name="_lbc13">#REF!</definedName>
    <definedName name="_lbc14">#REF!</definedName>
    <definedName name="_lbc15">#REF!</definedName>
    <definedName name="_lbc16">#REF!</definedName>
    <definedName name="_lbc17">#REF!</definedName>
    <definedName name="_lbc18">#REF!</definedName>
    <definedName name="_lbc19">#REF!</definedName>
    <definedName name="_lbc2">#REF!</definedName>
    <definedName name="_lbc20">#REF!</definedName>
    <definedName name="_lbc21">#REF!</definedName>
    <definedName name="_lbc22">#REF!</definedName>
    <definedName name="_lbc23">#REF!</definedName>
    <definedName name="_lbc24">#REF!</definedName>
    <definedName name="_lbc25">#REF!</definedName>
    <definedName name="_lbc26">#REF!</definedName>
    <definedName name="_lbc27">#REF!</definedName>
    <definedName name="_lbc28">#REF!</definedName>
    <definedName name="_lbc29">#REF!</definedName>
    <definedName name="_lbc3">#REF!</definedName>
    <definedName name="_lbc31">#REF!</definedName>
    <definedName name="_lbc32">#REF!</definedName>
    <definedName name="_lbc4">#REF!</definedName>
    <definedName name="_lbc5">#REF!</definedName>
    <definedName name="_lbc6">#REF!</definedName>
    <definedName name="_lbc7">#REF!</definedName>
    <definedName name="_lbc8">#REF!</definedName>
    <definedName name="_lbc9">#REF!</definedName>
    <definedName name="_ld26">#REF!</definedName>
    <definedName name="_ld31">#REF!</definedName>
    <definedName name="_ldr10">#REF!</definedName>
    <definedName name="_le31">#REF!</definedName>
    <definedName name="_lep20">#REF!</definedName>
    <definedName name="_lf31">#REF!</definedName>
    <definedName name="_lfl20">#REF!</definedName>
    <definedName name="_lfl40">#REF!</definedName>
    <definedName name="_lnm10">#REF!</definedName>
    <definedName name="_lnm8">#REF!</definedName>
    <definedName name="_lnm9">#REF!</definedName>
    <definedName name="_lpf250">#REF!</definedName>
    <definedName name="_lpi100">#REF!</definedName>
    <definedName name="_lpi40">#REF!</definedName>
    <definedName name="_lpl15">#REF!</definedName>
    <definedName name="_lpl18">#REF!</definedName>
    <definedName name="_lpl20">#REF!</definedName>
    <definedName name="_luv150">#REF!</definedName>
    <definedName name="_luv20">#REF!</definedName>
    <definedName name="_lvf12050">#REF!</definedName>
    <definedName name="_lvf15050">#REF!</definedName>
    <definedName name="_lvf7050">#REF!</definedName>
    <definedName name="_lvg12050">#REF!</definedName>
    <definedName name="_lvg15050">#REF!</definedName>
    <definedName name="_lvg7050">#REF!</definedName>
    <definedName name="_lxa100">#REF!</definedName>
    <definedName name="_lxa120">#REF!</definedName>
    <definedName name="_man100">#REF!</definedName>
    <definedName name="_mc230">#REF!</definedName>
    <definedName name="_MFC01">#REF!</definedName>
    <definedName name="_mfi1">#REF!</definedName>
    <definedName name="_mfi2">#REF!</definedName>
    <definedName name="_mfi3">#REF!</definedName>
    <definedName name="_mfi4">#REF!</definedName>
    <definedName name="_mgi15">#REF!</definedName>
    <definedName name="_mgi50">#REF!</definedName>
    <definedName name="_mgr17">#REF!</definedName>
    <definedName name="_mob1">#REF!</definedName>
    <definedName name="_mob2">#REF!</definedName>
    <definedName name="_ope1">#REF!</definedName>
    <definedName name="_ope2">#REF!</definedName>
    <definedName name="_ope3">#REF!</definedName>
    <definedName name="_OR1" localSheetId="10">#REF!</definedName>
    <definedName name="_OR1">#NAME?</definedName>
    <definedName name="_OR12" localSheetId="10">#REF!</definedName>
    <definedName name="_OR12">#NAME?</definedName>
    <definedName name="_OR13" localSheetId="10">#REF!</definedName>
    <definedName name="_OR13">#NAME?</definedName>
    <definedName name="_OR14" localSheetId="10">#REF!</definedName>
    <definedName name="_OR14">#NAME?</definedName>
    <definedName name="_OR15" localSheetId="10">#REF!</definedName>
    <definedName name="_OR15">#NAME?</definedName>
    <definedName name="_OR16" localSheetId="10">#REF!</definedName>
    <definedName name="_OR16">#NAME?</definedName>
    <definedName name="_OR17" localSheetId="10">#REF!</definedName>
    <definedName name="_OR17">#NAME?</definedName>
    <definedName name="_OR18" localSheetId="10">#REF!</definedName>
    <definedName name="_OR18">#NAME?</definedName>
    <definedName name="_OR19" localSheetId="10">#REF!</definedName>
    <definedName name="_OR19">#NAME?</definedName>
    <definedName name="_OR2" localSheetId="10">#REF!</definedName>
    <definedName name="_OR2">#NAME?</definedName>
    <definedName name="_OR3" localSheetId="10">#REF!</definedName>
    <definedName name="_OR3">#NAME?</definedName>
    <definedName name="_OR4" localSheetId="10">#REF!</definedName>
    <definedName name="_OR4">#NAME?</definedName>
    <definedName name="_OR5" localSheetId="10">#REF!</definedName>
    <definedName name="_OR5">#NAME?</definedName>
    <definedName name="_OR6" localSheetId="10">#REF!</definedName>
    <definedName name="_OR6">#NAME?</definedName>
    <definedName name="_OR7" localSheetId="10">#REF!</definedName>
    <definedName name="_OR7">#NAME?</definedName>
    <definedName name="_OR8" localSheetId="10">#REF!</definedName>
    <definedName name="_OR8">#NAME?</definedName>
    <definedName name="_OR9" localSheetId="10">#REF!</definedName>
    <definedName name="_OR9">#NAME?</definedName>
    <definedName name="_Order1" hidden="1">255</definedName>
    <definedName name="_Order2" hidden="1">255</definedName>
    <definedName name="_OUT98" localSheetId="10">#REF!</definedName>
    <definedName name="_OUT98">#REF!</definedName>
    <definedName name="_OUT98_" localSheetId="10">#REF!</definedName>
    <definedName name="_OUT98_">#REF!</definedName>
    <definedName name="_OUT98_1" localSheetId="10">{#N/A,#N/A,TRUE,"Serviços"}</definedName>
    <definedName name="_OUT98_1">{#N/A,#N/A,TRUE,"Serviços"}</definedName>
    <definedName name="_OUTTTT9888">#REF!</definedName>
    <definedName name="_P">#REF!</definedName>
    <definedName name="_PA01" localSheetId="10" hidden="1">{"'teste'!$B$2:$R$49"}</definedName>
    <definedName name="_PA01" hidden="1">{"'teste'!$B$2:$R$49"}</definedName>
    <definedName name="_Parse_On">#REF!</definedName>
    <definedName name="_Parse_Out">#REF!</definedName>
    <definedName name="_PCB5">#REF!</definedName>
    <definedName name="_pcf15050">#REF!</definedName>
    <definedName name="_pcf7050">#REF!</definedName>
    <definedName name="_pcf8050">#REF!</definedName>
    <definedName name="_pcg15050">#REF!</definedName>
    <definedName name="_pcg7050">#REF!</definedName>
    <definedName name="_pci10050">#REF!</definedName>
    <definedName name="_pci20050">#REF!</definedName>
    <definedName name="_pcm1">#REF!</definedName>
    <definedName name="_PCM30">#REF!</definedName>
    <definedName name="_pct1">#REF!</definedName>
    <definedName name="_PE412">#NAME?</definedName>
    <definedName name="_pfa75">#REF!</definedName>
    <definedName name="_pfb30">#REF!</definedName>
    <definedName name="_pfb50">#REF!</definedName>
    <definedName name="_pfb8">#REF!</definedName>
    <definedName name="_pfc80">#REF!</definedName>
    <definedName name="_pgr17">#REF!</definedName>
    <definedName name="_pgr18">#REF!</definedName>
    <definedName name="_pgr43">#REF!</definedName>
    <definedName name="_PL1" localSheetId="10">#REF!</definedName>
    <definedName name="_PL1">#REF!</definedName>
    <definedName name="_PLA2">#REF!</definedName>
    <definedName name="_ple15">#REF!</definedName>
    <definedName name="_ple18">#REF!</definedName>
    <definedName name="_plg3">#REF!</definedName>
    <definedName name="_pli60">#REF!</definedName>
    <definedName name="_pm10">#REF!</definedName>
    <definedName name="_pm15">#REF!</definedName>
    <definedName name="_PM334">#REF!</definedName>
    <definedName name="_PM335">#REF!</definedName>
    <definedName name="_PM346">#REF!</definedName>
    <definedName name="_PM405">#NAME?</definedName>
    <definedName name="_PM406">#REF!</definedName>
    <definedName name="_PM412">#REF!</definedName>
    <definedName name="_PM609">#REF!</definedName>
    <definedName name="_PM970">#REF!</definedName>
    <definedName name="_pmt1">#REF!</definedName>
    <definedName name="_pmt2">#REF!</definedName>
    <definedName name="_pne1">#REF!</definedName>
    <definedName name="_pne2">#REF!</definedName>
    <definedName name="_prg2">#REF!</definedName>
    <definedName name="_prl250">#REF!</definedName>
    <definedName name="_PTB10">#REF!</definedName>
    <definedName name="_ptf2">#REF!</definedName>
    <definedName name="_ptf6">#REF!</definedName>
    <definedName name="_ptm6">#REF!</definedName>
    <definedName name="_pu334">#NAME?</definedName>
    <definedName name="_pu335">#NAME?</definedName>
    <definedName name="_PUE412">#NAME?</definedName>
    <definedName name="_pum405">#NAME?</definedName>
    <definedName name="_pum406">#NAME?</definedName>
    <definedName name="_pum609">#NAME?</definedName>
    <definedName name="_pum969">#NAME?</definedName>
    <definedName name="_qdb12">#REF!</definedName>
    <definedName name="_qdb18">#REF!</definedName>
    <definedName name="_QQ2">#N/A</definedName>
    <definedName name="_QT1">#REF!</definedName>
    <definedName name="_QTD1">#REF!</definedName>
    <definedName name="_QTS1">#REF!</definedName>
    <definedName name="_r" localSheetId="10">#REF!</definedName>
    <definedName name="_r">#REF!</definedName>
    <definedName name="_Rbv1" localSheetId="10">#REF!</definedName>
    <definedName name="_Rbv1">#REF!</definedName>
    <definedName name="_Rc" localSheetId="10">NA()</definedName>
    <definedName name="_Rc">#REF!</definedName>
    <definedName name="_rea1" localSheetId="10">#REF!</definedName>
    <definedName name="_rea1">#REF!</definedName>
    <definedName name="_Regression_Int" hidden="1">1</definedName>
    <definedName name="_rem1" localSheetId="10">#REF!</definedName>
    <definedName name="_rem1">#REF!</definedName>
    <definedName name="_rem2">#REF!</definedName>
    <definedName name="_res10">#REF!</definedName>
    <definedName name="_res15">#REF!</definedName>
    <definedName name="_res5">#REF!</definedName>
    <definedName name="_rfc1000">#REF!</definedName>
    <definedName name="_rfc500">#REF!</definedName>
    <definedName name="_rfv1000">#REF!</definedName>
    <definedName name="_rfv2000">#REF!</definedName>
    <definedName name="_rfv500">#REF!</definedName>
    <definedName name="_rgc1">#REF!</definedName>
    <definedName name="_rgc2">#REF!</definedName>
    <definedName name="_rgc34">#REF!</definedName>
    <definedName name="_rgp1">#REF!</definedName>
    <definedName name="_rlc100">#REF!</definedName>
    <definedName name="_rls100100">#REF!</definedName>
    <definedName name="_rpv5">#REF!</definedName>
    <definedName name="_S">#REF!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#NAME?</definedName>
    <definedName name="_SC10">#NAME?</definedName>
    <definedName name="_SC11">#NAME?</definedName>
    <definedName name="_SC12">#NAME?</definedName>
    <definedName name="_SC13">#NAME?</definedName>
    <definedName name="_SC14">#NAME?</definedName>
    <definedName name="_SC2">#NAME?</definedName>
    <definedName name="_SC3">#NAME?</definedName>
    <definedName name="_SC4">#NAME?</definedName>
    <definedName name="_SC5">#NAME?</definedName>
    <definedName name="_SC6">#NAME?</definedName>
    <definedName name="_SC7">#NAME?</definedName>
    <definedName name="_SC8">#NAME?</definedName>
    <definedName name="_SC9">#NAME?</definedName>
    <definedName name="_ser0060">#REF!</definedName>
    <definedName name="_sjp4">#REF!</definedName>
    <definedName name="_sol2">#REF!</definedName>
    <definedName name="_Sort">#REF!</definedName>
    <definedName name="_spl12">#REF!</definedName>
    <definedName name="_spl15">#REF!</definedName>
    <definedName name="_spl18">#REF!</definedName>
    <definedName name="_STC04">#REF!</definedName>
    <definedName name="_tab0198" localSheetId="10">#REF!</definedName>
    <definedName name="_tab0198">#NAME?</definedName>
    <definedName name="_Table1_In1" hidden="1">#REF!</definedName>
    <definedName name="_Table1_Out" hidden="1">#REF!</definedName>
    <definedName name="_tag14">#REF!</definedName>
    <definedName name="_tam100">#REF!</definedName>
    <definedName name="_tam150">#REF!</definedName>
    <definedName name="_tam300">#REF!</definedName>
    <definedName name="_tap1">#REF!</definedName>
    <definedName name="_tap100">#REF!</definedName>
    <definedName name="_tap2">#REF!</definedName>
    <definedName name="_tap3">#REF!</definedName>
    <definedName name="_tar5020">#REF!</definedName>
    <definedName name="_TB1" localSheetId="10">#REF!</definedName>
    <definedName name="_TB1">#REF!</definedName>
    <definedName name="_TB10" localSheetId="10">#REF!</definedName>
    <definedName name="_TB10">#REF!</definedName>
    <definedName name="_TB2" localSheetId="10">#REF!</definedName>
    <definedName name="_TB2">#REF!</definedName>
    <definedName name="_TB3">#REF!</definedName>
    <definedName name="_TB4">#REF!</definedName>
    <definedName name="_TB5">#REF!</definedName>
    <definedName name="_TB6">#REF!</definedName>
    <definedName name="_tba20">#REF!</definedName>
    <definedName name="_tba25">#REF!</definedName>
    <definedName name="_tba32">#REF!</definedName>
    <definedName name="_tba40">#REF!</definedName>
    <definedName name="_tba50">#REF!</definedName>
    <definedName name="_tba65">#REF!</definedName>
    <definedName name="_tbe100">#REF!</definedName>
    <definedName name="_tbe150">#REF!</definedName>
    <definedName name="_tbe200">#REF!</definedName>
    <definedName name="_tbe250">#REF!</definedName>
    <definedName name="_tbe300">#REF!</definedName>
    <definedName name="_tbe40">#REF!</definedName>
    <definedName name="_tbe400">#REF!</definedName>
    <definedName name="_tbe50">#REF!</definedName>
    <definedName name="_TBM1" localSheetId="10">#REF!</definedName>
    <definedName name="_tbm1">#REF!</definedName>
    <definedName name="_tbm10" localSheetId="10">#REF!</definedName>
    <definedName name="_tbm10">#REF!</definedName>
    <definedName name="_tbm2" localSheetId="10">#REF!</definedName>
    <definedName name="_tbm2">#REF!</definedName>
    <definedName name="_TCB4">#REF!</definedName>
    <definedName name="_TCB5">#REF!</definedName>
    <definedName name="_tcc4">#REF!</definedName>
    <definedName name="_TCM30">#REF!</definedName>
    <definedName name="_tea20">#REF!</definedName>
    <definedName name="_tea25">#REF!</definedName>
    <definedName name="_tea32">#REF!</definedName>
    <definedName name="_tea50">#REF!</definedName>
    <definedName name="_tea65">#REF!</definedName>
    <definedName name="_TEB4">#REF!</definedName>
    <definedName name="_ted100">#REF!</definedName>
    <definedName name="_tee100">#REF!</definedName>
    <definedName name="_tee40">#REF!</definedName>
    <definedName name="_tee50">#REF!</definedName>
    <definedName name="_ter10050">#REF!</definedName>
    <definedName name="_ter15050">#REF!</definedName>
    <definedName name="_tfg25">#REF!</definedName>
    <definedName name="_tfg40">#REF!</definedName>
    <definedName name="_tfg50">#REF!</definedName>
    <definedName name="_tfg65">#REF!</definedName>
    <definedName name="_tjc1">#REF!</definedName>
    <definedName name="_tjc2">#REF!</definedName>
    <definedName name="_tjr1">#REF!</definedName>
    <definedName name="_tjr2">#REF!</definedName>
    <definedName name="_tlc1">#REF!</definedName>
    <definedName name="_tlc2">#REF!</definedName>
    <definedName name="_tlc3">#REF!</definedName>
    <definedName name="_tlf4">#REF!</definedName>
    <definedName name="_tlf5">#REF!</definedName>
    <definedName name="_tlf6">#REF!</definedName>
    <definedName name="_tma110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P10">#REF!</definedName>
    <definedName name="_TP5">#REF!</definedName>
    <definedName name="_tra2">#REF!</definedName>
    <definedName name="_tra25">#REF!</definedName>
    <definedName name="_trf1000">#REF!</definedName>
    <definedName name="_trf15">#REF!</definedName>
    <definedName name="_trf25">#REF!</definedName>
    <definedName name="_TSD2">#REF!</definedName>
    <definedName name="_tt1">#REF!</definedName>
    <definedName name="_TT2">#REF!</definedName>
    <definedName name="_TT4">#REF!</definedName>
    <definedName name="_TT5">#REF!</definedName>
    <definedName name="_tub11012">#REF!</definedName>
    <definedName name="_tub11015">#REF!</definedName>
    <definedName name="_tub11020">#REF!</definedName>
    <definedName name="_tub5012">#REF!</definedName>
    <definedName name="_tub5015">#REF!</definedName>
    <definedName name="_tub5020">#REF!</definedName>
    <definedName name="_tub6012">#REF!</definedName>
    <definedName name="_tub6015">#REF!</definedName>
    <definedName name="_tub6020">#REF!</definedName>
    <definedName name="_tub8512">#REF!</definedName>
    <definedName name="_tub8515">#REF!</definedName>
    <definedName name="_tub8520">#REF!</definedName>
    <definedName name="_vcc6">#REF!</definedName>
    <definedName name="_vdc50">#REF!</definedName>
    <definedName name="_vdf4">#REF!</definedName>
    <definedName name="_vdf6">#REF!</definedName>
    <definedName name="_vdt10">#REF!</definedName>
    <definedName name="_ven50">#REF!</definedName>
    <definedName name="_vtl6">#REF!</definedName>
    <definedName name="_vtt4">#REF!</definedName>
    <definedName name="_wrn.pendencias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x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13">#REF!</definedName>
    <definedName name="_x14">#REF!</definedName>
    <definedName name="_x15">#REF!</definedName>
    <definedName name="_x16">#REF!</definedName>
    <definedName name="_x17">#REF!</definedName>
    <definedName name="_x18">#REF!</definedName>
    <definedName name="_x19">#REF!</definedName>
    <definedName name="_x20">#REF!</definedName>
    <definedName name="_x21">#REF!</definedName>
    <definedName name="_x22">#REF!</definedName>
    <definedName name="_x23">#REF!</definedName>
    <definedName name="_x24">#REF!</definedName>
    <definedName name="_x25">#REF!</definedName>
    <definedName name="_x28">#REF!</definedName>
    <definedName name="_x29">#REF!</definedName>
    <definedName name="_x32">#REF!</definedName>
    <definedName name="_x4">#REF!</definedName>
    <definedName name="_x5">#REF!</definedName>
    <definedName name="_x6">#REF!</definedName>
    <definedName name="_x7">#REF!</definedName>
    <definedName name="_x8">#REF!</definedName>
    <definedName name="_x9">#REF!</definedName>
    <definedName name="_xlfn_IFERROR">NA()</definedName>
    <definedName name="_xlfn_SUMIFS">NA()</definedName>
    <definedName name="_z" localSheetId="10">#REF!</definedName>
    <definedName name="_z">#REF!</definedName>
    <definedName name="_z_1" localSheetId="10">#REF!</definedName>
    <definedName name="_z_1">#REF!</definedName>
    <definedName name="_z_11" localSheetId="10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 localSheetId="10">#REF!</definedName>
    <definedName name="A">#REF!</definedName>
    <definedName name="A_1">#REF!</definedName>
    <definedName name="a_25">#REF!</definedName>
    <definedName name="A_km">#REF!</definedName>
    <definedName name="a1_10">#REF!</definedName>
    <definedName name="a1_100">#REF!</definedName>
    <definedName name="a1_15">#REF!</definedName>
    <definedName name="a1_25">#REF!</definedName>
    <definedName name="a1_5">#REF!</definedName>
    <definedName name="a1_50">#REF!</definedName>
    <definedName name="a1_a15">#REF!</definedName>
    <definedName name="a1_a5">#REF!</definedName>
    <definedName name="a2_10">#REF!</definedName>
    <definedName name="a2_100">#REF!</definedName>
    <definedName name="a2_25">#REF!</definedName>
    <definedName name="a2_5">#REF!</definedName>
    <definedName name="a2_50">#REF!</definedName>
    <definedName name="a2_a15">#REF!</definedName>
    <definedName name="A51204756">#REF!</definedName>
    <definedName name="AA" localSheetId="10">#N/A</definedName>
    <definedName name="AA">#REF!</definedName>
    <definedName name="AA_1" localSheetId="10">#REF!</definedName>
    <definedName name="AA_1">#REF!</definedName>
    <definedName name="AA_10" localSheetId="10">#REF!</definedName>
    <definedName name="AA_10">#REF!</definedName>
    <definedName name="AA_12">#REF!</definedName>
    <definedName name="AA_13">#REF!</definedName>
    <definedName name="AA_14">#REF!</definedName>
    <definedName name="AA_19">#N/A</definedName>
    <definedName name="AA_2">#REF!</definedName>
    <definedName name="AA_21">#N/A</definedName>
    <definedName name="AA_22">#REF!</definedName>
    <definedName name="AA_23">#N/A</definedName>
    <definedName name="AA_24">#N/A</definedName>
    <definedName name="AA_25">#REF!</definedName>
    <definedName name="AA_26">#REF!</definedName>
    <definedName name="AA_27">#REF!</definedName>
    <definedName name="AA_28">#REF!</definedName>
    <definedName name="AA_29">#REF!</definedName>
    <definedName name="AA_3">#REF!</definedName>
    <definedName name="AA_30">#REF!</definedName>
    <definedName name="AA_31">#REF!</definedName>
    <definedName name="AA_32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#N/A</definedName>
    <definedName name="AA_4">#REF!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#REF!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#REF!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#REF!</definedName>
    <definedName name="AA_70">#N/A</definedName>
    <definedName name="AA_71">#N/A</definedName>
    <definedName name="AA_72">#N/A</definedName>
    <definedName name="AA_8">#REF!</definedName>
    <definedName name="AA_9">#REF!</definedName>
    <definedName name="aaa">#REF!</definedName>
    <definedName name="aaaa">#REF!</definedName>
    <definedName name="aaaa1">#REF!</definedName>
    <definedName name="aaaaa">#REF!</definedName>
    <definedName name="AAAAAAAAA">#REF!</definedName>
    <definedName name="AAAAAAAAA_25">#REF!</definedName>
    <definedName name="aaaaaaaaaa">#REF!</definedName>
    <definedName name="AAAAAAAAAAAAAAAAAA" hidden="1">#REF!</definedName>
    <definedName name="AAAAAAAAAAAAAAAAAAAAAA">#REF!</definedName>
    <definedName name="aar">#REF!</definedName>
    <definedName name="aauf">#REF!</definedName>
    <definedName name="aauq">#REF!</definedName>
    <definedName name="AB">#N/A</definedName>
    <definedName name="AB_6">#REF!</definedName>
    <definedName name="AB_7">#REF!</definedName>
    <definedName name="AB_8">#N/A</definedName>
    <definedName name="AB_8_1">NA()</definedName>
    <definedName name="AB_9">#N/A</definedName>
    <definedName name="AB_9_1">NA()</definedName>
    <definedName name="abet">#REF!</definedName>
    <definedName name="ABRA" localSheetId="10">#REF!</definedName>
    <definedName name="ABRA">#REF!</definedName>
    <definedName name="AC" localSheetId="10">#REF!</definedName>
    <definedName name="ac">#REF!</definedName>
    <definedName name="AC_ATÉ" localSheetId="10">MIN([0]!___________PM346)</definedName>
    <definedName name="AC_ATÉ">MIN([0]!___________PM346)</definedName>
    <definedName name="acabamentos" localSheetId="10">#REF!</definedName>
    <definedName name="acabamentos">#REF!</definedName>
    <definedName name="acabamentos_1" localSheetId="10">#REF!</definedName>
    <definedName name="acabamentos_1">#REF!</definedName>
    <definedName name="acabamentos_2" localSheetId="10">#REF!</definedName>
    <definedName name="acabamentos_2">#REF!</definedName>
    <definedName name="acabamentos_3">#REF!</definedName>
    <definedName name="acabamentos_4">#REF!</definedName>
    <definedName name="ACAP20">#REF!</definedName>
    <definedName name="AccessDatabase" hidden="1">"D:\Arquivos do excel\Planilha modelo1.mdb"</definedName>
    <definedName name="ACESSOS">#REF!</definedName>
    <definedName name="achart11">#REF!</definedName>
    <definedName name="achart12">#REF!</definedName>
    <definedName name="achart13">#REF!</definedName>
    <definedName name="achart14">#REF!</definedName>
    <definedName name="achart15">#REF!</definedName>
    <definedName name="achart16">#REF!</definedName>
    <definedName name="achart17">#REF!</definedName>
    <definedName name="achart2">#REF!</definedName>
    <definedName name="achart20">#REF!</definedName>
    <definedName name="achart21">#REF!</definedName>
    <definedName name="achart22">#REF!</definedName>
    <definedName name="achart23">#REF!</definedName>
    <definedName name="achart24">#REF!</definedName>
    <definedName name="achart25">#REF!</definedName>
    <definedName name="achart26">#REF!</definedName>
    <definedName name="achart27">#REF!</definedName>
    <definedName name="achart28">#REF!</definedName>
    <definedName name="achart29">#REF!</definedName>
    <definedName name="achart3">#REF!</definedName>
    <definedName name="achart30">#REF!</definedName>
    <definedName name="achart31">#REF!</definedName>
    <definedName name="achart32">#REF!</definedName>
    <definedName name="achart4">#REF!</definedName>
    <definedName name="achart5">#REF!</definedName>
    <definedName name="achart6">#REF!</definedName>
    <definedName name="achart7">#REF!</definedName>
    <definedName name="achart8">#REF!</definedName>
    <definedName name="achart9">#REF!</definedName>
    <definedName name="acl">#REF!</definedName>
    <definedName name="AÇO" localSheetId="10" hidden="1">{#N/A,#N/A,FALSE,"SS 1";#N/A,#N/A,FALSE,"SS 2";#N/A,#N/A,FALSE,"TER 1 (1)";#N/A,#N/A,FALSE,"TER 1 (2)";#N/A,#N/A,FALSE,"TER 2";#N/A,#N/A,FALSE,"TIPO";#N/A,#N/A,FALSE,"CM  BAR"}</definedName>
    <definedName name="AÇO" hidden="1">{#N/A,#N/A,FALSE,"SS 1";#N/A,#N/A,FALSE,"SS 2";#N/A,#N/A,FALSE,"TER 1 (1)";#N/A,#N/A,FALSE,"TER 1 (2)";#N/A,#N/A,FALSE,"TER 2";#N/A,#N/A,FALSE,"TIPO";#N/A,#N/A,FALSE,"CM  BAR"}</definedName>
    <definedName name="AÇO_1" localSheetId="10" hidden="1">{#N/A,#N/A,FALSE,"SS 1";#N/A,#N/A,FALSE,"SS 2";#N/A,#N/A,FALSE,"TER 1 (1)";#N/A,#N/A,FALSE,"TER 1 (2)";#N/A,#N/A,FALSE,"TER 2";#N/A,#N/A,FALSE,"TIPO";#N/A,#N/A,FALSE,"CM  BAR"}</definedName>
    <definedName name="AÇO_1" hidden="1">{#N/A,#N/A,FALSE,"SS 1";#N/A,#N/A,FALSE,"SS 2";#N/A,#N/A,FALSE,"TER 1 (1)";#N/A,#N/A,FALSE,"TER 1 (2)";#N/A,#N/A,FALSE,"TER 2";#N/A,#N/A,FALSE,"TIPO";#N/A,#N/A,FALSE,"CM  BAR"}</definedName>
    <definedName name="aço2" localSheetId="10" hidden="1">{#N/A,#N/A,FALSE,"LEVFER V2 P";#N/A,#N/A,FALSE,"LEVFER V2 P10%"}</definedName>
    <definedName name="aço2" hidden="1">{#N/A,#N/A,FALSE,"LEVFER V2 P";#N/A,#N/A,FALSE,"LEVFER V2 P10%"}</definedName>
    <definedName name="aço2_1" localSheetId="10" hidden="1">{#N/A,#N/A,FALSE,"LEVFER V2 P";#N/A,#N/A,FALSE,"LEVFER V2 P10%"}</definedName>
    <definedName name="aço2_1" hidden="1">{#N/A,#N/A,FALSE,"LEVFER V2 P";#N/A,#N/A,FALSE,"LEVFER V2 P10%"}</definedName>
    <definedName name="aço60">#REF!</definedName>
    <definedName name="AÇOCA25">#REF!</definedName>
    <definedName name="AÇOCA50">#REF!</definedName>
    <definedName name="AÇOCA60">#REF!</definedName>
    <definedName name="ACOMPANHAMENTO" hidden="1">IF(VALUE(#REF!)=2,"BM","PLE")</definedName>
    <definedName name="acost">#REF!</definedName>
    <definedName name="ACOSTD">#REF!</definedName>
    <definedName name="ACOSTLE">#REF!</definedName>
    <definedName name="ACRES">NA()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Cwvu.PLANILHA2.">#REF!</definedName>
    <definedName name="ad">#REF!</definedName>
    <definedName name="adfedfds">#REF!</definedName>
    <definedName name="adg1\2">#REF!</definedName>
    <definedName name="adg11\2">#REF!</definedName>
    <definedName name="adg3\4">#REF!</definedName>
    <definedName name="adm">#NAME?</definedName>
    <definedName name="ADMO">#REF!</definedName>
    <definedName name="adp1\2">#REF!</definedName>
    <definedName name="adu">#REF!</definedName>
    <definedName name="aeeoijo">#REF!</definedName>
    <definedName name="aegav">#REF!</definedName>
    <definedName name="aegev">#REF!</definedName>
    <definedName name="AEMUL">#REF!</definedName>
    <definedName name="aevaeva">#REF!</definedName>
    <definedName name="aewgeag">#REF!</definedName>
    <definedName name="af">#REF!</definedName>
    <definedName name="AFDD">#N/A</definedName>
    <definedName name="afev">#REF!</definedName>
    <definedName name="afi">#REF!</definedName>
    <definedName name="AFisZero">#N/A</definedName>
    <definedName name="ag">#REF!</definedName>
    <definedName name="AGOA" localSheetId="10">#REF!</definedName>
    <definedName name="AGOA">#REF!</definedName>
    <definedName name="AGORA" localSheetId="10">#REF!</definedName>
    <definedName name="AGORA">#REF!</definedName>
    <definedName name="AGORA2">#REF!</definedName>
    <definedName name="Agos">#N/A</definedName>
    <definedName name="Agosto">#N/A</definedName>
    <definedName name="agr">#REF!</definedName>
    <definedName name="agua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judante">#REF!</definedName>
    <definedName name="alan">#REF!</definedName>
    <definedName name="alcool">#REF!</definedName>
    <definedName name="alcool_1">#REF!</definedName>
    <definedName name="alex">#REF!</definedName>
    <definedName name="alex_1">#REF!</definedName>
    <definedName name="Alfa" localSheetId="10">NA()</definedName>
    <definedName name="Alfa">#REF!</definedName>
    <definedName name="Alfac" localSheetId="10">NA()</definedName>
    <definedName name="Alfac">#REF!</definedName>
    <definedName name="Alfard" localSheetId="10">NA()</definedName>
    <definedName name="Alfard">#REF!</definedName>
    <definedName name="ALTA" localSheetId="10">#REF!</definedName>
    <definedName name="ALTA">#REF!</definedName>
    <definedName name="ALTA_10" localSheetId="10">#REF!</definedName>
    <definedName name="ALTA_10">#REF!</definedName>
    <definedName name="ALTA_25" localSheetId="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lvc1">#REF!</definedName>
    <definedName name="alvc2">#REF!</definedName>
    <definedName name="am" localSheetId="10">#REF!</definedName>
    <definedName name="am">#REF!</definedName>
    <definedName name="AM_01">#NAME?</definedName>
    <definedName name="AM_01_1">#REF!</definedName>
    <definedName name="AM_04">#NAME?</definedName>
    <definedName name="AM_04_1">#REF!</definedName>
    <definedName name="AM_35">#NAME?</definedName>
    <definedName name="AM_35_1">#REF!</definedName>
    <definedName name="AM_40">#NAME?</definedName>
    <definedName name="AM_40_1">#REF!</definedName>
    <definedName name="AM_41">#NAME?</definedName>
    <definedName name="AM_41_1">#REF!</definedName>
    <definedName name="AM_42">#NAME?</definedName>
    <definedName name="AM_42_1">#REF!</definedName>
    <definedName name="AM_43">#NAME?</definedName>
    <definedName name="AM_43_1">#REF!</definedName>
    <definedName name="amarela" localSheetId="10">#REF!</definedName>
    <definedName name="amarela">#REF!</definedName>
    <definedName name="amarela_25" localSheetId="10">#REF!</definedName>
    <definedName name="amarela_25">#REF!</definedName>
    <definedName name="AMATJAZ">#REF!</definedName>
    <definedName name="amd">#REF!</definedName>
    <definedName name="AMELI">#REF!</definedName>
    <definedName name="amm">#REF!</definedName>
    <definedName name="amt">#REF!</definedName>
    <definedName name="amu">#REF!</definedName>
    <definedName name="AnalisarAterro">#REF!</definedName>
    <definedName name="AnalisarCorte">#REF!</definedName>
    <definedName name="anb">#REF!</definedName>
    <definedName name="ANEL_C_100_AN">#REF!</definedName>
    <definedName name="ANEL_C_100_AT">#REF!</definedName>
    <definedName name="ANEL_P_150_AN">#REF!</definedName>
    <definedName name="ANEL_P_150_AT">#REF!</definedName>
    <definedName name="ANEL_P_200_AN">#REF!</definedName>
    <definedName name="ANEL_P_200_AT">#REF!</definedName>
    <definedName name="ANEL_P_250_AN">#REF!</definedName>
    <definedName name="ANEL_P_250_AT">#REF!</definedName>
    <definedName name="ANEL_P_300_AN">#REF!</definedName>
    <definedName name="ANEL_P_300_AT">#REF!</definedName>
    <definedName name="ANEL_R_150_AN">#REF!</definedName>
    <definedName name="ANEL_R_150_AT">#REF!</definedName>
    <definedName name="ANEL_R_300_AN">#REF!</definedName>
    <definedName name="ANEL_R_300_AT">#REF!</definedName>
    <definedName name="anel100">#REF!</definedName>
    <definedName name="anel150">#REF!</definedName>
    <definedName name="anel200">#REF!</definedName>
    <definedName name="anel250">#REF!</definedName>
    <definedName name="anel300">#REF!</definedName>
    <definedName name="anel400">#REF!</definedName>
    <definedName name="anscount" hidden="1">3</definedName>
    <definedName name="ant">#REF!</definedName>
    <definedName name="ant_1">#REF!</definedName>
    <definedName name="APTO_TIPO" localSheetId="10">#REF!</definedName>
    <definedName name="APTO_TIPO">#REF!</definedName>
    <definedName name="apv">#REF!</definedName>
    <definedName name="ar">#REF!</definedName>
    <definedName name="ara">#REF!</definedName>
    <definedName name="arb">#REF!</definedName>
    <definedName name="are">#REF!</definedName>
    <definedName name="area">#REF!</definedName>
    <definedName name="ÁREA">#REF!</definedName>
    <definedName name="ÀREA">#REF!</definedName>
    <definedName name="AREA.ROÇADA">#REF!</definedName>
    <definedName name="ÀREA_ACUM">#REF!</definedName>
    <definedName name="Área_de_Dados">#REF!</definedName>
    <definedName name="_xlnm.Extract" localSheetId="10">#REF!</definedName>
    <definedName name="_xlnm.Extract">#REF!</definedName>
    <definedName name="_xlnm.Print_Area" localSheetId="4">Administração!$A$1:$F$51</definedName>
    <definedName name="_xlnm.Print_Area" localSheetId="9">'BDI 11,85%'!$A$1:$D$38</definedName>
    <definedName name="_xlnm.Print_Area" localSheetId="8">'BDI 20,60%'!$A$1:$C$38</definedName>
    <definedName name="_xlnm.Print_Area" localSheetId="5">Canteiro!$B$2:$F$68</definedName>
    <definedName name="_xlnm.Print_Area" localSheetId="12">'COMP SARJETA'!$A$1:$Z$37</definedName>
    <definedName name="_xlnm.Print_Area" localSheetId="3">CPU!$A$1:$K$5067</definedName>
    <definedName name="_xlnm.Print_Area" localSheetId="11">CRONOGRAMA!$A$1:$AB$38</definedName>
    <definedName name="_xlnm.Print_Area" localSheetId="10">'Encargos CCL'!$A$1:$H$39</definedName>
    <definedName name="_xlnm.Print_Area" localSheetId="6">'MOB-DESMOB'!$A$1:$K$39</definedName>
    <definedName name="_xlnm.Print_Area" localSheetId="7">'Mobilização e Desm T247'!$A$1:$I$57</definedName>
    <definedName name="_xlnm.Print_Area" localSheetId="2">'Orçamento Sintético '!$A$1:$G$178</definedName>
    <definedName name="_xlnm.Print_Area">#REF!</definedName>
    <definedName name="Área_impressão_IM" localSheetId="11">#REF!</definedName>
    <definedName name="Área_impressão_IM" localSheetId="10">#REF!</definedName>
    <definedName name="Área_impressão_IM">#REF!</definedName>
    <definedName name="Área_impressão_IM_1">#REF!</definedName>
    <definedName name="Área_impressão_IM_2">#REF!</definedName>
    <definedName name="ÁREA_PROCH_PADRÕES">#REF!</definedName>
    <definedName name="ÁREA_PROCV_BAIRRO">#REF!</definedName>
    <definedName name="ÁREA_PROCV_BAIRROS">#REF!</definedName>
    <definedName name="ÁREA_PROCV_DADOS_MEDIÇÃO">#REF!</definedName>
    <definedName name="ÁREA_PROCV_SUB_EMPREITEIRAS">#REF!</definedName>
    <definedName name="AREACANTEIRO">#REF!</definedName>
    <definedName name="AREAMICRO0.8">#REF!</definedName>
    <definedName name="AREAMICRO1.5">#REF!</definedName>
    <definedName name="AreaTeste" localSheetId="10">#REF!</definedName>
    <definedName name="AreaTeste">#REF!</definedName>
    <definedName name="AreaTeste2" localSheetId="10">#REF!</definedName>
    <definedName name="AreaTeste2">#REF!</definedName>
    <definedName name="ÁreaTotal">#REF!</definedName>
    <definedName name="AREC">#REF!</definedName>
    <definedName name="AREIA">#REF!</definedName>
    <definedName name="AREIAC">#REF!</definedName>
    <definedName name="AREIACS">#REF!</definedName>
    <definedName name="ARG">#REF!</definedName>
    <definedName name="arg1.3\1">#REF!</definedName>
    <definedName name="ARGA.1P4.ACBC">#REF!</definedName>
    <definedName name="ARL1C">#REF!</definedName>
    <definedName name="arm">#REF!</definedName>
    <definedName name="ARM1C">#REF!</definedName>
    <definedName name="ARMADURA">#REF!</definedName>
    <definedName name="aro">#REF!</definedName>
    <definedName name="ARR1C">#REF!</definedName>
    <definedName name="ARR2C">#REF!</definedName>
    <definedName name="ARRUMADA">#REF!</definedName>
    <definedName name="AS">#REF!</definedName>
    <definedName name="asasa">#REF!</definedName>
    <definedName name="asd">#REF!</definedName>
    <definedName name="asdafsdfa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>#REF!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dfasdfasdfasd">#REF!</definedName>
    <definedName name="asdff">#REF!</definedName>
    <definedName name="ASDFG">#REF!</definedName>
    <definedName name="asdfghqefha">#REF!</definedName>
    <definedName name="asdq">#REF!</definedName>
    <definedName name="asdsac">#REF!</definedName>
    <definedName name="asdxc">#REF!</definedName>
    <definedName name="asefete">#REF!</definedName>
    <definedName name="Asf">#REF!</definedName>
    <definedName name="ASFALTO">#REF!</definedName>
    <definedName name="asfdsa">#REF!</definedName>
    <definedName name="ASFGG">#REF!</definedName>
    <definedName name="ASP">#REF!</definedName>
    <definedName name="asss">#REF!</definedName>
    <definedName name="ate">#REF!</definedName>
    <definedName name="Aterro">OFFSET(#REF!,0,0,COUNTA(#REF!)*2-1,1)</definedName>
    <definedName name="Aut_original" localSheetId="11">#REF!</definedName>
    <definedName name="Aut_original" localSheetId="10">#REF!</definedName>
    <definedName name="Aut_original">#REF!</definedName>
    <definedName name="Aut_original_1" localSheetId="10">#REF!</definedName>
    <definedName name="Aut_original_1">#REF!</definedName>
    <definedName name="Aut_original_2" localSheetId="10">#REF!</definedName>
    <definedName name="Aut_original_2">#REF!</definedName>
    <definedName name="Aut_original_25">#REF!</definedName>
    <definedName name="Aut_original_3">#REF!</definedName>
    <definedName name="Aut_original_4">#REF!</definedName>
    <definedName name="Aut_original1" localSheetId="10">#REF!</definedName>
    <definedName name="Aut_original1">#REF!</definedName>
    <definedName name="Aut_original2" localSheetId="10">#REF!</definedName>
    <definedName name="Aut_original2">#REF!</definedName>
    <definedName name="Aut_resumo" localSheetId="11">#REF!</definedName>
    <definedName name="Aut_resumo" localSheetId="10">#REF!</definedName>
    <definedName name="Aut_resumo">#REF!</definedName>
    <definedName name="Aut_resumo_1" localSheetId="10">#REF!</definedName>
    <definedName name="Aut_resumo_1">#REF!</definedName>
    <definedName name="Aut_resumo_2" localSheetId="10">#REF!</definedName>
    <definedName name="Aut_resumo_2">#REF!</definedName>
    <definedName name="Aut_resumo_25">#REF!</definedName>
    <definedName name="Aut_resumo_3">#REF!</definedName>
    <definedName name="Aut_resumo_4">#REF!</definedName>
    <definedName name="Aut_resumo1">#REF!</definedName>
    <definedName name="Aut_resumo2">#REF!</definedName>
    <definedName name="AUTO" localSheetId="10">#REF!</definedName>
    <definedName name="AUTO">#REF!</definedName>
    <definedName name="AUTOEVENTO" localSheetId="10" hidden="1">#REF!</definedName>
    <definedName name="AUTOEVENTO" hidden="1">#REF!</definedName>
    <definedName name="AUTOMOVEL" localSheetId="10">#REF!</definedName>
    <definedName name="AUTOMOVEL">#REF!</definedName>
    <definedName name="aux">#REF!</definedName>
    <definedName name="AUXC18CLACBC">#REF!</definedName>
    <definedName name="AUXC18GCACBC">#REF!</definedName>
    <definedName name="AUXC18TUBOACBC">#REF!</definedName>
    <definedName name="AUXFABRICGCACBC">#REF!</definedName>
    <definedName name="AUXFPCCA50">#REF!</definedName>
    <definedName name="AUXFPCCA60">#REF!</definedName>
    <definedName name="auxi">#REF!</definedName>
    <definedName name="AUXILIARES" localSheetId="10">#REF!</definedName>
    <definedName name="AUXILIARES">#REF!</definedName>
    <definedName name="AUXTUBO100ACBC">#REF!</definedName>
    <definedName name="AUXTUBO60ACBC">#REF!</definedName>
    <definedName name="AUXTUBO80ACBC">#REF!</definedName>
    <definedName name="AVC">#N/A</definedName>
    <definedName name="aveave">#REF!</definedName>
    <definedName name="AvFisZero">#N/A</definedName>
    <definedName name="AVV">#REF!</definedName>
    <definedName name="awea">#REF!</definedName>
    <definedName name="awfwc">#REF!</definedName>
    <definedName name="awwf">#REF!</definedName>
    <definedName name="azul" localSheetId="10">#REF!</definedName>
    <definedName name="azul">#REF!</definedName>
    <definedName name="azul_25">#REF!</definedName>
    <definedName name="AZULSINAL" localSheetId="10">#REF!</definedName>
    <definedName name="AZULSINAL">#REF!</definedName>
    <definedName name="AZULSINAL_25">#REF!</definedName>
    <definedName name="B">#REF!</definedName>
    <definedName name="b1_10">#REF!</definedName>
    <definedName name="b1_100">#REF!</definedName>
    <definedName name="b1_25">#REF!</definedName>
    <definedName name="b1_5">#REF!</definedName>
    <definedName name="b1_50">#REF!</definedName>
    <definedName name="b1_a15">#REF!</definedName>
    <definedName name="b1_b15">#REF!</definedName>
    <definedName name="b2_10">#REF!</definedName>
    <definedName name="b2_100">#REF!</definedName>
    <definedName name="b2_15">#REF!</definedName>
    <definedName name="b2_25">#REF!</definedName>
    <definedName name="b2_5">#REF!</definedName>
    <definedName name="b2_50">#REF!</definedName>
    <definedName name="b2_a15">#REF!</definedName>
    <definedName name="b2_b15">#REF!</definedName>
    <definedName name="baf">#REF!</definedName>
    <definedName name="BAIRRO">#REF!</definedName>
    <definedName name="BAIRROS">#REF!</definedName>
    <definedName name="banco">#REF!</definedName>
    <definedName name="banco_1">#REF!</definedName>
    <definedName name="_xlnm.Database">#REF!</definedName>
    <definedName name="BANCODADOS1" localSheetId="11">#REF!</definedName>
    <definedName name="BANCODADOS1" localSheetId="10">#REF!</definedName>
    <definedName name="BANCODADOS1">#NAME?</definedName>
    <definedName name="bancodedados">#REF!</definedName>
    <definedName name="BARRO_MAN_ATÉ_2">#REF!</definedName>
    <definedName name="BARRO_MEC_AC_4">#REF!</definedName>
    <definedName name="BARRO_MEC_ATÉ_2">#REF!</definedName>
    <definedName name="BARRO_MEC_ATÉ_4">#REF!</definedName>
    <definedName name="bas">#REF!</definedName>
    <definedName name="BASCARROCERIA" localSheetId="10">#REF!</definedName>
    <definedName name="BASCARROCERIA">#REF!</definedName>
    <definedName name="bascul">#REF!</definedName>
    <definedName name="BASE">#REF!</definedName>
    <definedName name="batista">#REF!</definedName>
    <definedName name="bb">#REF!</definedName>
    <definedName name="bb_38">#N/A</definedName>
    <definedName name="bba">#REF!</definedName>
    <definedName name="BBB" localSheetId="10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b">#REF!</definedName>
    <definedName name="bbbb_1">#REF!</definedName>
    <definedName name="bbbbbbb">#REF!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ca5\8">#REF!</definedName>
    <definedName name="bcd">#REF!</definedName>
    <definedName name="bcf">#REF!</definedName>
    <definedName name="bcf100x50">#REF!</definedName>
    <definedName name="bcf200x30">#REF!</definedName>
    <definedName name="bcf80x30">#REF!</definedName>
    <definedName name="bchart13">#REF!</definedName>
    <definedName name="bchart14">#REF!</definedName>
    <definedName name="bchart15">#REF!</definedName>
    <definedName name="bchart16">#REF!</definedName>
    <definedName name="bchart17">#REF!</definedName>
    <definedName name="bchart18">#REF!</definedName>
    <definedName name="bchart19">#REF!</definedName>
    <definedName name="bchart2">#REF!</definedName>
    <definedName name="bchart20">#REF!</definedName>
    <definedName name="bchart21">#REF!</definedName>
    <definedName name="bchart22">#REF!</definedName>
    <definedName name="bchart23">#REF!</definedName>
    <definedName name="bchart24">#REF!</definedName>
    <definedName name="bchart25">#REF!</definedName>
    <definedName name="bchart26">#REF!</definedName>
    <definedName name="bchart27">#REF!</definedName>
    <definedName name="bchart28">#REF!</definedName>
    <definedName name="bchart29">#REF!</definedName>
    <definedName name="bchart3">#REF!</definedName>
    <definedName name="bchart30">#REF!</definedName>
    <definedName name="bchart31">#REF!</definedName>
    <definedName name="bchart32">#REF!</definedName>
    <definedName name="bchart4">#REF!</definedName>
    <definedName name="bchart5">#REF!</definedName>
    <definedName name="bchart6">#REF!</definedName>
    <definedName name="bchart7">#REF!</definedName>
    <definedName name="bchart8">#REF!</definedName>
    <definedName name="bchart9">#REF!</definedName>
    <definedName name="bcic10">#REF!</definedName>
    <definedName name="bcic6">#REF!</definedName>
    <definedName name="bcic8">#REF!</definedName>
    <definedName name="bcm">#REF!</definedName>
    <definedName name="bcp">#REF!</definedName>
    <definedName name="BDI" localSheetId="11">#REF!</definedName>
    <definedName name="BDI" localSheetId="10">#REF!</definedName>
    <definedName name="BDI">#REF!</definedName>
    <definedName name="BDI.Filtro" localSheetId="10" hidden="1">#REF!</definedName>
    <definedName name="BDI.Filtro" hidden="1">#REF!</definedName>
    <definedName name="BDI.Opcao" localSheetId="10" hidden="1">#REF!</definedName>
    <definedName name="BDI.Opcao" hidden="1">#REF!</definedName>
    <definedName name="BDI.TipoObra" hidden="1">#REF!</definedName>
    <definedName name="BDI_1">#REF!</definedName>
    <definedName name="BDI_10">#REF!</definedName>
    <definedName name="BDI_25">#REF!</definedName>
    <definedName name="BDI_27">#REF!</definedName>
    <definedName name="BDI_29">#REF!</definedName>
    <definedName name="BDI_9">#REF!</definedName>
    <definedName name="BDI_EQUIP">#REF!</definedName>
    <definedName name="BDI_MAT">#REF!</definedName>
    <definedName name="BDIBET">#REF!</definedName>
    <definedName name="bdp">#REF!</definedName>
    <definedName name="bdtc1875" localSheetId="10" hidden="1">{#N/A,#N/A,FALSE,"Planilha";#N/A,#N/A,FALSE,"Resumo";#N/A,#N/A,FALSE,"Fisico";#N/A,#N/A,FALSE,"Financeiro";#N/A,#N/A,FALSE,"Financeiro"}</definedName>
    <definedName name="bdtc1875" hidden="1">{#N/A,#N/A,FALSE,"Planilha";#N/A,#N/A,FALSE,"Resumo";#N/A,#N/A,FALSE,"Fisico";#N/A,#N/A,FALSE,"Financeiro";#N/A,#N/A,FALSE,"Financeiro"}</definedName>
    <definedName name="beb">#REF!</definedName>
    <definedName name="bet600ac">#REF!</definedName>
    <definedName name="Beta" localSheetId="10">NA()</definedName>
    <definedName name="Beta">#REF!</definedName>
    <definedName name="betdie" localSheetId="10">#REF!</definedName>
    <definedName name="betdie">#REF!</definedName>
    <definedName name="BETUMINOSO" localSheetId="10">#REF!</definedName>
    <definedName name="BETUMINOSO">#REF!</definedName>
    <definedName name="BF" localSheetId="10" hidden="1">{#N/A,#N/A,FALSE,"CM BAR";#N/A,#N/A,FALSE,"SUBSOLO";#N/A,#N/A,FALSE,"TERREO";#N/A,#N/A,FALSE,"TIPO";#N/A,#N/A,FALSE,"DUP  INF";#N/A,#N/A,FALSE,"DUP SUP"}</definedName>
    <definedName name="BF" hidden="1">{#N/A,#N/A,FALSE,"CM BAR";#N/A,#N/A,FALSE,"SUBSOLO";#N/A,#N/A,FALSE,"TERREO";#N/A,#N/A,FALSE,"TIPO";#N/A,#N/A,FALSE,"DUP  INF";#N/A,#N/A,FALSE,"DUP SUP"}</definedName>
    <definedName name="BF_1" localSheetId="10" hidden="1">{#N/A,#N/A,FALSE,"CM BAR";#N/A,#N/A,FALSE,"SUBSOLO";#N/A,#N/A,FALSE,"TERREO";#N/A,#N/A,FALSE,"TIPO";#N/A,#N/A,FALSE,"DUP  INF";#N/A,#N/A,FALSE,"DUP SUP"}</definedName>
    <definedName name="BF_1" hidden="1">{#N/A,#N/A,FALSE,"CM BAR";#N/A,#N/A,FALSE,"SUBSOLO";#N/A,#N/A,FALSE,"TERREO";#N/A,#N/A,FALSE,"TIPO";#N/A,#N/A,FALSE,"DUP  INF";#N/A,#N/A,FALSE,"DUP SUP"}</definedName>
    <definedName name="bfd">#REF!</definedName>
    <definedName name="bfm">#REF!</definedName>
    <definedName name="BG" localSheetId="10">#REF!</definedName>
    <definedName name="BG">#REF!</definedName>
    <definedName name="BG_25">#REF!</definedName>
    <definedName name="bgr1.5">#REF!</definedName>
    <definedName name="bgr2.5">#REF!</definedName>
    <definedName name="bgrn">#REF!</definedName>
    <definedName name="BGU" localSheetId="10">#REF!</definedName>
    <definedName name="BGU">#REF!</definedName>
    <definedName name="BGU_25">#REF!</definedName>
    <definedName name="BI">#REF!</definedName>
    <definedName name="BII">#REF!</definedName>
    <definedName name="bli">#REF!</definedName>
    <definedName name="Bloco" localSheetId="11" hidden="1">#REF!</definedName>
    <definedName name="Bloco">#REF!</definedName>
    <definedName name="Bloco2" localSheetId="11" hidden="1">#REF!</definedName>
    <definedName name="Bloco2">#REF!</definedName>
    <definedName name="BM.AFAcumulado" hidden="1">#REF!</definedName>
    <definedName name="BM.AFAnterior" hidden="1">#REF!</definedName>
    <definedName name="BM.MaxMed" localSheetId="10" hidden="1">IF([0]!______________TOT7="Global",1,#REF!)</definedName>
    <definedName name="BM.MaxMed" hidden="1">IF([0]!______________TOT7="Global",1,#REF!)</definedName>
    <definedName name="BM.MEDAcumulado" localSheetId="10" hidden="1">IF(COUNTIF(#REF!,'Encargos CCL'!BM.MinMed)&gt;0,SUM(OFFSET(#REF!,0,0,1,MATCH('Encargos CCL'!BM.MinMed,#REF!,0))),0)</definedName>
    <definedName name="BM.MEDAcumulado" hidden="1">IF(COUNTIF(#REF!,[0]!BM.MinMed)&gt;0,SUM(OFFSET(#REF!,0,0,1,MATCH([0]!BM.MinMed,#REF!,0))),0)</definedName>
    <definedName name="BM.MEDAnterior" localSheetId="10" hidden="1">IF(COUNTIF(#REF!,'Encargos CCL'!BM.MinMed-1)&gt;0,SUM(OFFSET(#REF!,0,0,1,MATCH('Encargos CCL'!BM.MinMed-1,#REF!,0))),0)</definedName>
    <definedName name="BM.MEDAnterior" hidden="1">IF(COUNTIF(#REF!,[0]!BM.MinMed-1)&gt;0,SUM(OFFSET(#REF!,0,0,1,MATCH([0]!BM.MinMed-1,#REF!,0))),0)</definedName>
    <definedName name="BM.medicao" hidden="1">OFFSET(#REF!,1,0)</definedName>
    <definedName name="BM.MinMed" localSheetId="10" hidden="1">IF([0]!______________TOT7="Global",-1,-#REF!)</definedName>
    <definedName name="BM.MinMed" hidden="1">IF([0]!______________TOT7="Global",-1,-#REF!)</definedName>
    <definedName name="bme45x70" localSheetId="10">#REF!</definedName>
    <definedName name="bme45x70">#REF!</definedName>
    <definedName name="bmt30x50" localSheetId="10">#REF!</definedName>
    <definedName name="bmt30x50">#REF!</definedName>
    <definedName name="bnb" localSheetId="10">#REF!</definedName>
    <definedName name="bnb">#REF!</definedName>
    <definedName name="bob">#REF!</definedName>
    <definedName name="BOLETIM">#REF!</definedName>
    <definedName name="BOLETINS">#REF!</definedName>
    <definedName name="BOMBA">#REF!</definedName>
    <definedName name="BOMBA_AN">#REF!</definedName>
    <definedName name="BOMBA_AT">#REF!</definedName>
    <definedName name="BOMBEIRO" localSheetId="10">#REF!</definedName>
    <definedName name="BOMBEIRO">#NAME?</definedName>
    <definedName name="bonificação" localSheetId="10">#REF!</definedName>
    <definedName name="bonificação">#REF!</definedName>
    <definedName name="bop1\2" localSheetId="10">#REF!</definedName>
    <definedName name="bop1\2">#REF!</definedName>
    <definedName name="bop11\2">#REF!</definedName>
    <definedName name="BR" localSheetId="10">#REF!</definedName>
    <definedName name="BR">#REF!</definedName>
    <definedName name="BR_1" localSheetId="10">#REF!</definedName>
    <definedName name="BR_1">#REF!</definedName>
    <definedName name="bri" localSheetId="10">#REF!</definedName>
    <definedName name="bri">#REF!</definedName>
    <definedName name="BRITA">#REF!</definedName>
    <definedName name="BRITA_DRENO">#REF!</definedName>
    <definedName name="BRITA_TSD">#REF!</definedName>
    <definedName name="BRITA_TSD_2">#REF!</definedName>
    <definedName name="BRITAC">#REF!</definedName>
    <definedName name="brm">#REF!</definedName>
    <definedName name="brp4x3">#REF!</definedName>
    <definedName name="bse">#REF!</definedName>
    <definedName name="btjf">#REF!</definedName>
    <definedName name="btjr2">#REF!</definedName>
    <definedName name="BU">#REF!</definedName>
    <definedName name="Bueiro">#REF!</definedName>
    <definedName name="bueiro_1875" hidden="1">#REF!</definedName>
    <definedName name="BUEIROSMETALICOS" localSheetId="10">#REF!</definedName>
    <definedName name="BUEIROSMETALICOS">#REF!</definedName>
    <definedName name="BuiltIn_Print_Area">#REF!</definedName>
    <definedName name="BVBZ">#REF!</definedName>
    <definedName name="BYANNA" localSheetId="10" hidden="1">{#N/A,#N/A,FALSE,"PR  06";#N/A,#N/A,FALSE,"PR  07";#N/A,#N/A,FALSE,"PR 08";#N/A,#N/A,FALSE,"PR 09";#N/A,#N/A,FALSE,"PR 40";#N/A,#N/A,FALSE,"PR 41";#N/A,#N/A,FALSE,"PR 45";#N/A,#N/A,FALSE,"PR 46";#N/A,#N/A,FALSE,"PR 55"}</definedName>
    <definedName name="BYANNA" hidden="1">{#N/A,#N/A,FALSE,"PR  06";#N/A,#N/A,FALSE,"PR  07";#N/A,#N/A,FALSE,"PR 08";#N/A,#N/A,FALSE,"PR 09";#N/A,#N/A,FALSE,"PR 40";#N/A,#N/A,FALSE,"PR 41";#N/A,#N/A,FALSE,"PR 45";#N/A,#N/A,FALSE,"PR 46";#N/A,#N/A,FALSE,"PR 55"}</definedName>
    <definedName name="Ç">#REF!</definedName>
    <definedName name="C_" localSheetId="10">#REF!</definedName>
    <definedName name="C_">#REF!</definedName>
    <definedName name="C__1" localSheetId="10">#REF!</definedName>
    <definedName name="C__1">#REF!</definedName>
    <definedName name="C__14">#N/A</definedName>
    <definedName name="C__7">#REF!</definedName>
    <definedName name="C__7_1">#REF!</definedName>
    <definedName name="C__7_14">#N/A</definedName>
    <definedName name="C_COMPACT_MEC">#REF!</definedName>
    <definedName name="C_DESCR">SUM(1,COLUMN(#REF!)-COLUMN(#REF!))</definedName>
    <definedName name="C_PREÇO">SUM(1,COLUMN(#REF!)-COLUMN(#REF!))</definedName>
    <definedName name="C_UNID">SUM(1,COLUMN(#REF!)-COLUMN(#REF!))</definedName>
    <definedName name="CA" localSheetId="10">#REF!</definedName>
    <definedName name="ca">#REF!</definedName>
    <definedName name="CA_01">#NAME?</definedName>
    <definedName name="CA_01_1" localSheetId="10">#REF!</definedName>
    <definedName name="CA_01_1">#REF!</definedName>
    <definedName name="CA_04">#NAME?</definedName>
    <definedName name="CA_04_1" localSheetId="10">#REF!</definedName>
    <definedName name="CA_04_1">#REF!</definedName>
    <definedName name="CA_35">#NAME?</definedName>
    <definedName name="CA_35_1">#REF!</definedName>
    <definedName name="CA_40">#NAME?</definedName>
    <definedName name="CA_40_1">#REF!</definedName>
    <definedName name="CA_41">#NAME?</definedName>
    <definedName name="CA_41_1">#REF!</definedName>
    <definedName name="CA_42">#NAME?</definedName>
    <definedName name="CA_42_1">#REF!</definedName>
    <definedName name="CA_43">#NAME?</definedName>
    <definedName name="CA_43_1">#REF!</definedName>
    <definedName name="cab3x2.5">#REF!</definedName>
    <definedName name="cab3x4">#REF!</definedName>
    <definedName name="cab3x4s">#REF!</definedName>
    <definedName name="caba25">#REF!</definedName>
    <definedName name="caba35">#REF!</definedName>
    <definedName name="caba4">#REF!</definedName>
    <definedName name="caba50">#REF!</definedName>
    <definedName name="CABE">#NAME?</definedName>
    <definedName name="CABE_1">#REF!</definedName>
    <definedName name="CABEC">#REF!</definedName>
    <definedName name="cac">#REF!</definedName>
    <definedName name="CACA16">#REF!</definedName>
    <definedName name="CADASTRO_AN">#REF!</definedName>
    <definedName name="CADASTRO_AT">#REF!</definedName>
    <definedName name="cadeira">#REF!</definedName>
    <definedName name="CadIns" localSheetId="11" hidden="1">#REF!</definedName>
    <definedName name="CadIns">#REF!</definedName>
    <definedName name="CadSrv" localSheetId="11" hidden="1">#REF!</definedName>
    <definedName name="CadSrv">#REF!</definedName>
    <definedName name="CAEEH">#REF!</definedName>
    <definedName name="cag20x10">#REF!</definedName>
    <definedName name="cag40x20">#REF!</definedName>
    <definedName name="CAI">#REF!</definedName>
    <definedName name="CAIAÇÃO">#REF!</definedName>
    <definedName name="CAIB">#REF!</definedName>
    <definedName name="Caixa">OFFSET(#REF!,0,0,COUNT(#REF!)+2,4)</definedName>
    <definedName name="CAIXA.Modo" hidden="1">#REF!</definedName>
    <definedName name="caixas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L">#REF!</definedName>
    <definedName name="CalcularAgora">#REF!</definedName>
    <definedName name="CÁLCULO.NúmeroDeEventos" localSheetId="10" hidden="1">IF('Encargos CCL'!AUTOMOVEL&lt;&gt;"manual",MAX(#REF!),MAX(OFFSET(#REF!,1,0)))</definedName>
    <definedName name="CÁLCULO.NúmeroDeEventos" hidden="1">IF([0]!AUTOMOVEL&lt;&gt;"manual",MAX(#REF!),MAX(OFFSET(#REF!,1,0)))</definedName>
    <definedName name="CÁLCULO.NúmeroDeFrentes" hidden="1">COLUMN(#REF!)-COLUMN(#REF!)</definedName>
    <definedName name="CÁLCULO.TotalAdmLocal" localSheetId="10" hidden="1">IF('Encargos CCL'!AUTOMOVEL="manual",SUMIF(#REF!,1,#REF!),0)</definedName>
    <definedName name="CÁLCULO.TotalAdmLocal" hidden="1">IF([0]!AUTOMOVEL="manual",SUMIF(#REF!,1,#REF!),0)</definedName>
    <definedName name="CAMADA_20_MEC" localSheetId="10">#REF!</definedName>
    <definedName name="CAMADA_20_MEC">#REF!</definedName>
    <definedName name="camcav" localSheetId="10">#REF!</definedName>
    <definedName name="camcav">#REF!</definedName>
    <definedName name="camgui" localSheetId="10">#REF!</definedName>
    <definedName name="camgui">#REF!</definedName>
    <definedName name="CAMINHAO">#REF!</definedName>
    <definedName name="camto">#REF!</definedName>
    <definedName name="CANALETA">#REF!</definedName>
    <definedName name="CANT_ETE">#REF!</definedName>
    <definedName name="CANT_ETE_2">#REF!</definedName>
    <definedName name="CANT_ETE_3">#REF!</definedName>
    <definedName name="CANT_ETE_4">#REF!</definedName>
    <definedName name="CANT_REDE">#REF!</definedName>
    <definedName name="cant12x12">#REF!</definedName>
    <definedName name="CANTEIRO">#REF!</definedName>
    <definedName name="cap">#NAME?</definedName>
    <definedName name="CAP_20">#REF!</definedName>
    <definedName name="CAP20ROO">#REF!</definedName>
    <definedName name="CAPA">#REF!</definedName>
    <definedName name="CAPA_1" localSheetId="10">{#N/A,#N/A,TRUE,"Serviços"}</definedName>
    <definedName name="CAPA_1">{#N/A,#N/A,TRUE,"Serviços"}</definedName>
    <definedName name="capa1">#REF!</definedName>
    <definedName name="capa1_1" localSheetId="10">{#N/A,#N/A,TRUE,"Serviços"}</definedName>
    <definedName name="capa1_1">{#N/A,#N/A,TRUE,"Serviços"}</definedName>
    <definedName name="capa11">#REF!</definedName>
    <definedName name="capa2">#REF!</definedName>
    <definedName name="capa2_1" localSheetId="10">{#N/A,#N/A,TRUE,"Serviços"}</definedName>
    <definedName name="capa2_1">{#N/A,#N/A,TRUE,"Serviços"}</definedName>
    <definedName name="capa22">#REF!</definedName>
    <definedName name="CAPAA">#REF!</definedName>
    <definedName name="CAPAO">#REF!</definedName>
    <definedName name="CAPINA">#REF!</definedName>
    <definedName name="CAPINAMANUAL">#REF!</definedName>
    <definedName name="capl">#REF!</definedName>
    <definedName name="CAPSD">#REF!</definedName>
    <definedName name="CAPSUL">#REF!</definedName>
    <definedName name="car">#REF!</definedName>
    <definedName name="CARGA_1_AN">#REF!</definedName>
    <definedName name="CARGA_1_AT">#REF!</definedName>
    <definedName name="CARGA_1_CORTE">#REF!</definedName>
    <definedName name="CARGA_1_OUTROS">#REF!</definedName>
    <definedName name="CARGA_2_AN">#REF!</definedName>
    <definedName name="CARGA_2_AT">#REF!</definedName>
    <definedName name="CARGA_2_CORTE">#REF!</definedName>
    <definedName name="CARGA_2_OUTROS">#REF!</definedName>
    <definedName name="CARGA_3_AN">#REF!</definedName>
    <definedName name="CARGA_3_AT">#REF!</definedName>
    <definedName name="CARGA_3_OUTROS">#REF!</definedName>
    <definedName name="CARGA_ROCHA_AN">#REF!</definedName>
    <definedName name="CARGA_ROCHA_AT">#REF!</definedName>
    <definedName name="CARGA_TERRA_AN">#REF!</definedName>
    <definedName name="CARGA_TERRA_AT">#REF!</definedName>
    <definedName name="carl">#REF!</definedName>
    <definedName name="CARLA">#REF!</definedName>
    <definedName name="CARMADURA">#REF!</definedName>
    <definedName name="CARRO">#REF!</definedName>
    <definedName name="CAS">#REF!</definedName>
    <definedName name="CASCALHO_ATÉ_2">#REF!</definedName>
    <definedName name="cat1acbc">#REF!</definedName>
    <definedName name="categoria">#REF!</definedName>
    <definedName name="categoria1">#REF!</definedName>
    <definedName name="CAVALETE">#REF!</definedName>
    <definedName name="cavalomec">#REF!</definedName>
    <definedName name="cb" localSheetId="10">#REF!</definedName>
    <definedName name="cb">#REF!</definedName>
    <definedName name="cbaq">#REF!</definedName>
    <definedName name="cbca1">#REF!</definedName>
    <definedName name="cbca5\8">#REF!</definedName>
    <definedName name="cbg1\2.15">#REF!</definedName>
    <definedName name="cbg3\4.15">#REF!</definedName>
    <definedName name="CBPCB80">#REF!</definedName>
    <definedName name="cbr">#REF!</definedName>
    <definedName name="CBU">#REF!</definedName>
    <definedName name="CBU_25">#REF!</definedName>
    <definedName name="CBUII">#REF!</definedName>
    <definedName name="CBUII_25">#REF!</definedName>
    <definedName name="cbuq">#REF!</definedName>
    <definedName name="CBUQ_C">#REF!</definedName>
    <definedName name="CBUQB">#REF!</definedName>
    <definedName name="CBUQB_25">#REF!</definedName>
    <definedName name="CBUQc">#REF!</definedName>
    <definedName name="CBUQc_25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#N/A</definedName>
    <definedName name="çç_38">#N/A</definedName>
    <definedName name="CC18PMGC">#REF!</definedName>
    <definedName name="CCAIBROS">#REF!</definedName>
    <definedName name="CCARR">#REF!</definedName>
    <definedName name="CCARRO">#REF!</definedName>
    <definedName name="CCARROCERIA9T">#REF!</definedName>
    <definedName name="CCBASC5">#REF!</definedName>
    <definedName name="CCC">#REF!</definedName>
    <definedName name="CCCCCCCCCCC">#REF!</definedName>
    <definedName name="CCCCCCCCCCC_25">#REF!</definedName>
    <definedName name="ccdb">#REF!</definedName>
    <definedName name="cch" localSheetId="11" hidden="1">#N/A</definedName>
    <definedName name="cch" localSheetId="10">#REF!</definedName>
    <definedName name="cch">#REF!</definedName>
    <definedName name="CCHAPA16" localSheetId="10">#REF!</definedName>
    <definedName name="CCHAPA16">#REF!</definedName>
    <definedName name="cchart13" localSheetId="10">#REF!</definedName>
    <definedName name="cchart13">#REF!</definedName>
    <definedName name="cchart14">#REF!</definedName>
    <definedName name="cchart15">#REF!</definedName>
    <definedName name="cchart16">#REF!</definedName>
    <definedName name="cchart17">#REF!</definedName>
    <definedName name="cchart18">#REF!</definedName>
    <definedName name="cchart19">#REF!</definedName>
    <definedName name="cchart2">#REF!</definedName>
    <definedName name="cchart20">#REF!</definedName>
    <definedName name="cchart21">#REF!</definedName>
    <definedName name="cchart22">#REF!</definedName>
    <definedName name="cchart23">#REF!</definedName>
    <definedName name="cchart24">#REF!</definedName>
    <definedName name="cchart25">#REF!</definedName>
    <definedName name="cchart26">#REF!</definedName>
    <definedName name="cchart27">#REF!</definedName>
    <definedName name="cchart28">#REF!</definedName>
    <definedName name="cchart29">#REF!</definedName>
    <definedName name="cchart3">#REF!</definedName>
    <definedName name="cchart31">#REF!</definedName>
    <definedName name="cchart32">#REF!</definedName>
    <definedName name="cchart4">#REF!</definedName>
    <definedName name="cchart5">#REF!</definedName>
    <definedName name="cchart6">#REF!</definedName>
    <definedName name="cchart7">#REF!</definedName>
    <definedName name="cchart8">#REF!</definedName>
    <definedName name="cchart9">#REF!</definedName>
    <definedName name="CCICLÓPICO">#REF!</definedName>
    <definedName name="CCM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P">#REF!</definedName>
    <definedName name="CCP_1">#REF!</definedName>
    <definedName name="ccr">#REF!</definedName>
    <definedName name="cctca1acbc">#REF!</definedName>
    <definedName name="CD">#REF!</definedName>
    <definedName name="CD_1">#REF!</definedName>
    <definedName name="cda">#REF!</definedName>
    <definedName name="cdac">#REF!</definedName>
    <definedName name="cde">#REF!</definedName>
    <definedName name="CDF">#REF!</definedName>
    <definedName name="CDG">#REF!</definedName>
    <definedName name="cdm">#REF!</definedName>
    <definedName name="CDP">#REF!</definedName>
    <definedName name="CDPP">#REF!</definedName>
    <definedName name="CDPS05ACBC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r">#REF!</definedName>
    <definedName name="cds">#REF!</definedName>
    <definedName name="CDSS03BC">#REF!</definedName>
    <definedName name="cee10x10">#REF!</definedName>
    <definedName name="cee10x10\4">#REF!</definedName>
    <definedName name="cee20x20">#REF!</definedName>
    <definedName name="cee20x20\1">#REF!</definedName>
    <definedName name="cee20x20\4">#REF!</definedName>
    <definedName name="cee30x30">#REF!</definedName>
    <definedName name="cee30x30\1">#REF!</definedName>
    <definedName name="cee30x30\4">#REF!</definedName>
    <definedName name="CEJCR">#REF!</definedName>
    <definedName name="CELSO">#REF!</definedName>
    <definedName name="CELSO_25">#REF!</definedName>
    <definedName name="CélulaInicioPlanilha">#REF!</definedName>
    <definedName name="CélulaResumo">#REF!</definedName>
    <definedName name="cem">#REF!</definedName>
    <definedName name="CENCARREGADO">#REF!</definedName>
    <definedName name="cer1\2">#REF!</definedName>
    <definedName name="cer11\2">#REF!</definedName>
    <definedName name="cer11\4">#REF!</definedName>
    <definedName name="cer3\4">#REF!</definedName>
    <definedName name="CERCA_ETE">#REF!</definedName>
    <definedName name="CERCA_ETE_2">#REF!</definedName>
    <definedName name="CERCA_ETE_3">#REF!</definedName>
    <definedName name="CERCA_ETE_4">#REF!</definedName>
    <definedName name="CERCA_REDE">#REF!</definedName>
    <definedName name="cerp2x20">#REF!</definedName>
    <definedName name="cerp2x40">#REF!</definedName>
    <definedName name="ces">#REF!</definedName>
    <definedName name="CESCAV">#REF!</definedName>
    <definedName name="CEV3CAT">#REF!</definedName>
    <definedName name="CFGC">#REF!</definedName>
    <definedName name="cfl2x20">#REF!</definedName>
    <definedName name="cfl2x40">#REF!</definedName>
    <definedName name="CFORMA">#REF!</definedName>
    <definedName name="CGASTALHO">#REF!</definedName>
    <definedName name="CGUINDAUTO">#REF!</definedName>
    <definedName name="cha">#REF!</definedName>
    <definedName name="chap20x3">#REF!</definedName>
    <definedName name="chap20x5">#REF!</definedName>
    <definedName name="Chave" localSheetId="11" hidden="1">#REF!</definedName>
    <definedName name="Chave">#REF!</definedName>
    <definedName name="Chave1" localSheetId="11" hidden="1">#REF!</definedName>
    <definedName name="Chave1">#REF!</definedName>
    <definedName name="chfi">#REF!</definedName>
    <definedName name="chm">#REF!</definedName>
    <definedName name="cho">#REF!</definedName>
    <definedName name="ci">#REF!</definedName>
    <definedName name="CI_ANTERIOR_F">SUM(1,COLUMN(#REF!)-COLUMN(#REF!))</definedName>
    <definedName name="CI_ANTERIOR_Q">SUM(1,COLUMN(#REF!)-COLUMN(#REF!))</definedName>
    <definedName name="CI_ATUAL_F">SUM(1,COLUMN(#REF!)-COLUMN(#REF!))</definedName>
    <definedName name="CI_ATUAL_Q">SUM(1,COLUMN(#REF!)-COLUMN(#REF!))</definedName>
    <definedName name="CI_ATUALIZADO">SUM(1,COLUMN(#REF!)-COLUMN(#REF!))</definedName>
    <definedName name="CI_DESCR">SUM(1,COLUMN(#REF!)-COLUMN(#REF!))</definedName>
    <definedName name="CI_ITEM">SUM(1,COLUMN(#REF!)-COLUMN(#REF!))</definedName>
    <definedName name="CI_PREÇO_A">SUM(1,COLUMN(#REF!)-COLUMN(#REF!))</definedName>
    <definedName name="CI_PREÇO_P">SUM(1,COLUMN(#REF!)-COLUMN(#REF!))</definedName>
    <definedName name="CI_PREVISTO">SUM(1,COLUMN(#REF!)-COLUMN(#REF!))</definedName>
    <definedName name="CI_QUANT_A">SUM(1,COLUMN(#REF!)-COLUMN(#REF!))</definedName>
    <definedName name="CI_QUANT_P">SUM(1,COLUMN(#REF!)-COLUMN(#REF!))</definedName>
    <definedName name="CI_TIPO">SUM(1,COLUMN(#REF!)-COLUMN(#REF!))</definedName>
    <definedName name="CI_TT_ANTERIOR">SUM(1,COLUMN(#REF!)-COLUMN(#REF!))</definedName>
    <definedName name="CI_TT_ATUAL">SUM(1,COLUMN(#REF!)-COLUMN(#REF!))</definedName>
    <definedName name="CI_TT_ATUALIZADO">SUM(1,COLUMN(#REF!)-COLUMN(#REF!))</definedName>
    <definedName name="CI_TT_PREVISTO">SUM(1,COLUMN(#REF!)-COLUMN(#REF!))</definedName>
    <definedName name="CI_UNID">SUM(1,COLUMN(#REF!)-COLUMN(#REF!))</definedName>
    <definedName name="cib">#REF!</definedName>
    <definedName name="CICLÓPICO">#REF!</definedName>
    <definedName name="CIDADE">#REF!</definedName>
    <definedName name="Cidades">#REF!</definedName>
    <definedName name="cil" localSheetId="10">#REF!</definedName>
    <definedName name="cil">#REF!</definedName>
    <definedName name="CIM" localSheetId="10">#REF!</definedName>
    <definedName name="CIM">#REF!</definedName>
    <definedName name="cin" localSheetId="10">#REF!</definedName>
    <definedName name="cin">#REF!</definedName>
    <definedName name="cip">#REF!</definedName>
    <definedName name="cis">#REF!</definedName>
    <definedName name="çl">#REF!</definedName>
    <definedName name="CLAG">#REF!</definedName>
    <definedName name="Clas" localSheetId="11" hidden="1">MAX(LEN(#REF!))</definedName>
    <definedName name="Clas">#REF!</definedName>
    <definedName name="Clas_1">#REF!</definedName>
    <definedName name="clb">#REF!</definedName>
    <definedName name="clbl">#REF!</definedName>
    <definedName name="CLCVJCR">#REF!</definedName>
    <definedName name="Cliente" hidden="1">""</definedName>
    <definedName name="CLP">#REF!</definedName>
    <definedName name="clr1\2">#REF!</definedName>
    <definedName name="clr11\2">#REF!</definedName>
    <definedName name="Cls" localSheetId="11" hidden="1">#N/A</definedName>
    <definedName name="Cls" localSheetId="10">#REF!</definedName>
    <definedName name="Cls">#REF!</definedName>
    <definedName name="clsr" localSheetId="10">#REF!</definedName>
    <definedName name="clsr">#REF!</definedName>
    <definedName name="clt" localSheetId="10">#REF!</definedName>
    <definedName name="clt">#REF!</definedName>
    <definedName name="clz20x40">#REF!</definedName>
    <definedName name="CM_003">#NAME?</definedName>
    <definedName name="CM_003_1">#REF!</definedName>
    <definedName name="CM_202">#NAME?</definedName>
    <definedName name="CM_202_1">#REF!</definedName>
    <definedName name="cm_205">#NAME?</definedName>
    <definedName name="cm_205_1">#REF!</definedName>
    <definedName name="CM_210">#NAME?</definedName>
    <definedName name="CM_210_1">#REF!</definedName>
    <definedName name="CM_211">#NAME?</definedName>
    <definedName name="CM_211_1">#REF!</definedName>
    <definedName name="CM_30">#REF!</definedName>
    <definedName name="CM_319">#NAME?</definedName>
    <definedName name="CM_319_1">#REF!</definedName>
    <definedName name="CM_320">#NAME?</definedName>
    <definedName name="CM_320_1">#REF!</definedName>
    <definedName name="CM_321">#NAME?</definedName>
    <definedName name="CM_321_1">#REF!</definedName>
    <definedName name="CM_334">#NAME?</definedName>
    <definedName name="CM_334_1">#REF!</definedName>
    <definedName name="CM_335">#NAME?</definedName>
    <definedName name="CM_335_1">#REF!</definedName>
    <definedName name="CM_343">#NAME?</definedName>
    <definedName name="CM_343_1">#REF!</definedName>
    <definedName name="CM_346">#NAME?</definedName>
    <definedName name="CM_346_1">#REF!</definedName>
    <definedName name="CM_405">#NAME?</definedName>
    <definedName name="CM_405_1">#REF!</definedName>
    <definedName name="CM_406">#NAME?</definedName>
    <definedName name="CM_406_1">#REF!</definedName>
    <definedName name="CM_408">#NAME?</definedName>
    <definedName name="CM_408_1">#REF!</definedName>
    <definedName name="CM_413">#NAME?</definedName>
    <definedName name="CM_413_1">#REF!</definedName>
    <definedName name="CM_420">#NAME?</definedName>
    <definedName name="CM_420_1">#REF!</definedName>
    <definedName name="CM_421">#NAME?</definedName>
    <definedName name="CM_421_1">#REF!</definedName>
    <definedName name="CM_601">#NAME?</definedName>
    <definedName name="CM_601_1">#REF!</definedName>
    <definedName name="CM_607">#NAME?</definedName>
    <definedName name="CM_607_1">#REF!</definedName>
    <definedName name="CM_608">#NAME?</definedName>
    <definedName name="CM_608_1">#REF!</definedName>
    <definedName name="CM_609">#NAME?</definedName>
    <definedName name="CM_609_1">#REF!</definedName>
    <definedName name="CM_611">#NAME?</definedName>
    <definedName name="CM_611_1">#REF!</definedName>
    <definedName name="CM_615">#NAME?</definedName>
    <definedName name="CM_615_1">#REF!</definedName>
    <definedName name="CM_616">#NAME?</definedName>
    <definedName name="CM_616_1">#REF!</definedName>
    <definedName name="CM_619">#NAME?</definedName>
    <definedName name="CM_619_1">#REF!</definedName>
    <definedName name="CM_621">#NAME?</definedName>
    <definedName name="CM_621_1">#REF!</definedName>
    <definedName name="CM_702">#NAME?</definedName>
    <definedName name="CM_702_1">#REF!</definedName>
    <definedName name="CM_704">#NAME?</definedName>
    <definedName name="CM_704_1">#REF!</definedName>
    <definedName name="CM_710">#NAME?</definedName>
    <definedName name="CM_710_1">#REF!</definedName>
    <definedName name="CM_905">#NAME?</definedName>
    <definedName name="CM_905_1">#REF!</definedName>
    <definedName name="CM_912">#NAME?</definedName>
    <definedName name="CM_912_1">#REF!</definedName>
    <definedName name="CM_965">#NAME?</definedName>
    <definedName name="CM_965_1">#REF!</definedName>
    <definedName name="CM_969">#NAME?</definedName>
    <definedName name="CM_969_1">#REF!</definedName>
    <definedName name="CM_970">#NAME?</definedName>
    <definedName name="CM_970_1">#REF!</definedName>
    <definedName name="CM_972">#NAME?</definedName>
    <definedName name="CM_972_1">#REF!</definedName>
    <definedName name="CM_973">#NAME?</definedName>
    <definedName name="CM_973_1">#REF!</definedName>
    <definedName name="CM_975">#NAME?</definedName>
    <definedName name="CM_975_1">#REF!</definedName>
    <definedName name="CM_980">#NAME?</definedName>
    <definedName name="CM_980_1">#REF!</definedName>
    <definedName name="CM30ROO">#REF!</definedName>
    <definedName name="cmat">#REF!</definedName>
    <definedName name="cmbs5">#REF!</definedName>
    <definedName name="CMC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e1\2">#REF!</definedName>
    <definedName name="CMIMP">#REF!</definedName>
    <definedName name="CMN">#REF!</definedName>
    <definedName name="CMOTOSSERRA">#REF!</definedName>
    <definedName name="CMSD">#REF!</definedName>
    <definedName name="CMSUL">#REF!</definedName>
    <definedName name="CMUDAS">#REF!</definedName>
    <definedName name="CN" localSheetId="10">#REF!</definedName>
    <definedName name="CN">#REF!</definedName>
    <definedName name="Cod" localSheetId="11" hidden="1">#REF!</definedName>
    <definedName name="cod" localSheetId="10">#REF!</definedName>
    <definedName name="Cod">#REF!</definedName>
    <definedName name="Cód." localSheetId="10">#REF!</definedName>
    <definedName name="Cód.">#REF!</definedName>
    <definedName name="cod.1" localSheetId="10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ÓD_EL">11</definedName>
    <definedName name="Codigo">#REF!</definedName>
    <definedName name="Código">#REF!</definedName>
    <definedName name="CÓDIGOS">#REF!</definedName>
    <definedName name="CÓDIGOSCG" localSheetId="10">#REF!</definedName>
    <definedName name="CÓDIGOSCG">#REF!</definedName>
    <definedName name="CODOR1" localSheetId="10">#REF!</definedName>
    <definedName name="CODOR1">#NAME?</definedName>
    <definedName name="CODOR15" localSheetId="10">#REF!</definedName>
    <definedName name="CODOR15">#NAME?</definedName>
    <definedName name="CODOR17" localSheetId="10">#REF!</definedName>
    <definedName name="CODOR17">#NAME?</definedName>
    <definedName name="CODOR18" localSheetId="10">#REF!</definedName>
    <definedName name="CODOR18">#NAME?</definedName>
    <definedName name="CODOR19" localSheetId="10">#REF!</definedName>
    <definedName name="CODOR19">#NAME?</definedName>
    <definedName name="CODOR2" localSheetId="10">#REF!</definedName>
    <definedName name="CODOR2">#NAME?</definedName>
    <definedName name="CODOR3" localSheetId="10">#REF!</definedName>
    <definedName name="CODOR3">#NAME?</definedName>
    <definedName name="CODOR4" localSheetId="10">#REF!</definedName>
    <definedName name="CODOR4">#NAME?</definedName>
    <definedName name="CODOR5" localSheetId="10">#REF!</definedName>
    <definedName name="CODOR5">#NAME?</definedName>
    <definedName name="CODOR6" localSheetId="10">#REF!</definedName>
    <definedName name="CODOR6">#NAME?</definedName>
    <definedName name="CODOR7" localSheetId="10">#REF!</definedName>
    <definedName name="CODOR7">#NAME?</definedName>
    <definedName name="CODOR8" localSheetId="10">#REF!</definedName>
    <definedName name="CODOR8">#NAME?</definedName>
    <definedName name="CODOR9" localSheetId="10">#REF!</definedName>
    <definedName name="CODOR9">#NAME?</definedName>
    <definedName name="COEF_ESCAV_DN_400">0.9</definedName>
    <definedName name="COEF_ESCAV_DN_400_1">0.9</definedName>
    <definedName name="COEF_ESCAV_DN_400_12">0.9</definedName>
    <definedName name="COEF_ESCAV_DN_400_6" localSheetId="10">0.91</definedName>
    <definedName name="COEF_ESCAV_DN_400_6">0.9</definedName>
    <definedName name="COEF_ESCAV_DN_400_7">0.9</definedName>
    <definedName name="COEF_ESCAV_DN_400_8">0.9</definedName>
    <definedName name="COEF_ESCAV_DN_400_9">0.9</definedName>
    <definedName name="COEF_ESCAV_DN_600">1.62</definedName>
    <definedName name="COEF_REAT_DN_400">0.72</definedName>
    <definedName name="COEF_REAT_DN_600">1.21</definedName>
    <definedName name="COEF_TON">#REF!</definedName>
    <definedName name="COL_36">#REF!</definedName>
    <definedName name="COL_37">#REF!</definedName>
    <definedName name="COL_38">#REF!</definedName>
    <definedName name="Coluna" localSheetId="11" hidden="1">#REF!</definedName>
    <definedName name="Coluna">#REF!</definedName>
    <definedName name="com">#REF!</definedName>
    <definedName name="comar">#REF!</definedName>
    <definedName name="Comp" localSheetId="11" hidden="1">#REF!</definedName>
    <definedName name="Comp" localSheetId="10">NA()</definedName>
    <definedName name="Comp">#REF!</definedName>
    <definedName name="Comp_Área_Vol." localSheetId="10">#REF!</definedName>
    <definedName name="Comp_Área_Vol.">#REF!</definedName>
    <definedName name="Comp_Área_Vol._25" localSheetId="10">#REF!</definedName>
    <definedName name="Comp_Área_Vol._25">#REF!</definedName>
    <definedName name="COMP_MBV">#REF!</definedName>
    <definedName name="COMP_RAMAIS">#REF!</definedName>
    <definedName name="COMP_T_CONCRETO">#REF!</definedName>
    <definedName name="COMP_T_QUEDA">#REF!</definedName>
    <definedName name="comp1">#REF!</definedName>
    <definedName name="comparação">#N/A</definedName>
    <definedName name="comparativo">#REF!</definedName>
    <definedName name="compeqp">#REF!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OR" localSheetId="10">#REF!</definedName>
    <definedName name="COMPOR">#REF!</definedName>
    <definedName name="COMPOSICAO">#NAME?</definedName>
    <definedName name="Composição">#REF!</definedName>
    <definedName name="COMPOSICAO_1">#REF!</definedName>
    <definedName name="composições">#REF!</definedName>
    <definedName name="coms">#REF!</definedName>
    <definedName name="CONC_1000_AN">#REF!</definedName>
    <definedName name="CONC_1000_AT">#REF!</definedName>
    <definedName name="CONC_1100_AN">#REF!</definedName>
    <definedName name="CONC_1100_AT">#REF!</definedName>
    <definedName name="CONC_1200_AN">#REF!</definedName>
    <definedName name="CONC_1200_AT">#REF!</definedName>
    <definedName name="CONC_1500_AN">#REF!</definedName>
    <definedName name="CONC_1500_AT">#REF!</definedName>
    <definedName name="CONC_400_AN">#REF!</definedName>
    <definedName name="CONC_400_AT">#REF!</definedName>
    <definedName name="CONC_500_AN">#REF!</definedName>
    <definedName name="CONC_500_AT">#REF!</definedName>
    <definedName name="CONC_600_AN">#REF!</definedName>
    <definedName name="CONC_600_AT">#REF!</definedName>
    <definedName name="CONC_700_AN">#REF!</definedName>
    <definedName name="CONC_700_AT">#REF!</definedName>
    <definedName name="CONC_800_AN">#REF!</definedName>
    <definedName name="CONC_800_AT">#REF!</definedName>
    <definedName name="CONC_900_AN">#REF!</definedName>
    <definedName name="CONC_900_AT">#REF!</definedName>
    <definedName name="CONCR">#REF!</definedName>
    <definedName name="CONCRETO">#REF!</definedName>
    <definedName name="CONCRETO_AN">#REF!</definedName>
    <definedName name="CONCRETO_AT">#REF!</definedName>
    <definedName name="CONCRETOCIMENTO">#REF!</definedName>
    <definedName name="CONE_50">#REF!</definedName>
    <definedName name="CONE_70">#REF!</definedName>
    <definedName name="CONF_COL">COUNTIF(#REF!,"OK")=COLUMN(#REF!)-COLUMN(#REF!)+1</definedName>
    <definedName name="CONS.ASF." localSheetId="10">#REF!</definedName>
    <definedName name="CONS.ASF.">#REF!</definedName>
    <definedName name="CONSERVAÇÃO" localSheetId="10">#REF!</definedName>
    <definedName name="CONSERVAÇÃO">#REF!</definedName>
    <definedName name="const1">#REF!</definedName>
    <definedName name="const2">#REF!</definedName>
    <definedName name="const3">#REF!</definedName>
    <definedName name="const4">#REF!</definedName>
    <definedName name="constante">#REF!</definedName>
    <definedName name="consumo.2">#REF!</definedName>
    <definedName name="Consumodemateriais">#REF!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ÍNUO_3_AN">#REF!</definedName>
    <definedName name="CONTÍNUO_3_AT">#REF!</definedName>
    <definedName name="CONTÍNUO_7_AN">#REF!</definedName>
    <definedName name="CONTÍNUO_7_AT">#REF!</definedName>
    <definedName name="CONTÍNUO_ATÉ_3">#REF!</definedName>
    <definedName name="CONTÍNUO_ATÉ_7">#REF!</definedName>
    <definedName name="CONTRATADA">#REF!</definedName>
    <definedName name="controle" localSheetId="10" hidden="1">{"'Plan1 (2)'!$A$5:$F$63"}</definedName>
    <definedName name="controle" hidden="1">{"'Plan1 (2)'!$A$5:$F$63"}</definedName>
    <definedName name="Contruçaodocanteiro">#REF!</definedName>
    <definedName name="CONVÊNIO">#REF!</definedName>
    <definedName name="CORDEFMB">#REF!</definedName>
    <definedName name="Corte">OFFSET(#REF!,0,0,COUNTA(#REF!)*2-1,2)</definedName>
    <definedName name="CORTE_ASFALTO">#REF!</definedName>
    <definedName name="CORTE_CALÇADA">#REF!</definedName>
    <definedName name="CORTE_MAN_AN">#REF!</definedName>
    <definedName name="CORTE_MAN_AT">#REF!</definedName>
    <definedName name="CORTE_MEC_AN">#REF!</definedName>
    <definedName name="CORTE_MEC_AT">#REF!</definedName>
    <definedName name="CPAV">#REF!</definedName>
    <definedName name="CPDB80">#REF!</definedName>
    <definedName name="CPDMPM">#REF!</definedName>
    <definedName name="cpipa">#REF!</definedName>
    <definedName name="cpipa2">#REF!</definedName>
    <definedName name="cpj">#REF!</definedName>
    <definedName name="CPL">#REF!</definedName>
    <definedName name="CPRLI">#REF!</definedName>
    <definedName name="cpt">#REF!</definedName>
    <definedName name="CpuAux" localSheetId="11" hidden="1">#REF!</definedName>
    <definedName name="CpuAux">#REF!</definedName>
    <definedName name="CPUs" localSheetId="11" hidden="1">#REF!</definedName>
    <definedName name="CPUs">#REF!</definedName>
    <definedName name="CPZF">#REF!</definedName>
    <definedName name="CPZFRANCES">#REF!</definedName>
    <definedName name="CRA">#REF!</definedName>
    <definedName name="CRBPE">#REF!</definedName>
    <definedName name="CRECREVMBUQ">#REF!</definedName>
    <definedName name="CRETRO">#REF!</definedName>
    <definedName name="CRIT" localSheetId="11" hidden="1">#REF!</definedName>
    <definedName name="CRIT">#REF!</definedName>
    <definedName name="Criteria">#REF!</definedName>
    <definedName name="_xlnm.Criteria" localSheetId="11" hidden="1">#REF!</definedName>
    <definedName name="_xlnm.Criteria" localSheetId="10">#REF!</definedName>
    <definedName name="_xlnm.Criteria" hidden="1">#REF!</definedName>
    <definedName name="crm" localSheetId="10">#REF!</definedName>
    <definedName name="crm">#REF!</definedName>
    <definedName name="CRO" localSheetId="10">#REF!</definedName>
    <definedName name="CRO">#REF!</definedName>
    <definedName name="Cron" localSheetId="10">#REF!</definedName>
    <definedName name="Cron">#REF!</definedName>
    <definedName name="Cron_1" localSheetId="10">#REF!</definedName>
    <definedName name="Cron_1">#REF!</definedName>
    <definedName name="CRONO">#REF!</definedName>
    <definedName name="CRONO.LinhasNecessarias" localSheetId="10" hidden="1">COUNTIF(#REF!,"Manual")+COUNTIF(#REF!,"SemiAuto")+COUNT('Encargos CCL'!ORÇAMENTO.MáximoListaCrono)</definedName>
    <definedName name="CRONO.LinhasNecessarias" hidden="1">COUNTIF(#REF!,"Manual")+COUNTIF(#REF!,"SemiAuto")+COUNT([0]!ORÇAMENTO.MáximoListaCrono)</definedName>
    <definedName name="CRONO.MaxParc" hidden="1">#REF!+#REF!</definedName>
    <definedName name="CRONO.NivelExibicao" hidden="1">#REF!</definedName>
    <definedName name="CRONO_1">#REF!</definedName>
    <definedName name="CRONO_25">#REF!</definedName>
    <definedName name="Cronogr.">#REF!</definedName>
    <definedName name="cronograma" localSheetId="11" hidden="1">{#N/A,#N/A,TRUE,"Plan1"}</definedName>
    <definedName name="cronograma" localSheetId="10">#REF!</definedName>
    <definedName name="cronograma">#REF!</definedName>
    <definedName name="cronograma1" localSheetId="10" hidden="1">{#N/A,#N/A,TRUE,"Plan1"}</definedName>
    <definedName name="cronograma1" hidden="1">{#N/A,#N/A,TRUE,"Plan1"}</definedName>
    <definedName name="CRONOGRAMAA" localSheetId="10" hidden="1">{#N/A,#N/A,TRUE,"Plan1"}</definedName>
    <definedName name="CRONOGRAMAA" hidden="1">{#N/A,#N/A,TRUE,"Plan1"}</definedName>
    <definedName name="CRONOGRAMAA1" localSheetId="10" hidden="1">{#N/A,#N/A,TRUE,"Plan1"}</definedName>
    <definedName name="CRONOGRAMAA1" hidden="1">{#N/A,#N/A,TRUE,"Plan1"}</definedName>
    <definedName name="CRONOPLE.ValorDoEvento" localSheetId="10" hidden="1">SUMIF(#REF!,#REF!,OFFSET(#REF!,0,#REF!))</definedName>
    <definedName name="CRONOPLE.ValorDoEvento" hidden="1">SUMIF(#REF!,#REF!,OFFSET(#REF!,0,#REF!))</definedName>
    <definedName name="Croquiiii">#N/A</definedName>
    <definedName name="Croquiiii_38">#N/A</definedName>
    <definedName name="cruz40">#REF!</definedName>
    <definedName name="crz">#REF!</definedName>
    <definedName name="cs">#REF!</definedName>
    <definedName name="CSA">#REF!</definedName>
    <definedName name="CSERVENTE">#REF!</definedName>
    <definedName name="csi">#REF!</definedName>
    <definedName name="csp">#REF!</definedName>
    <definedName name="CST">#REF!</definedName>
    <definedName name="CT_501">#NAME?</definedName>
    <definedName name="CT_501_1">#REF!</definedName>
    <definedName name="CT_511">#NAME?</definedName>
    <definedName name="CT_511_1">#REF!</definedName>
    <definedName name="CT_602">#NAME?</definedName>
    <definedName name="CT_602_1">#REF!</definedName>
    <definedName name="CT_603">#NAME?</definedName>
    <definedName name="CT_603_1">#REF!</definedName>
    <definedName name="CT_604">#NAME?</definedName>
    <definedName name="CT_604_1">#REF!</definedName>
    <definedName name="CT_605">#NAME?</definedName>
    <definedName name="CT_605_1">#REF!</definedName>
    <definedName name="CT_607">#NAME?</definedName>
    <definedName name="CT_607_1">#REF!</definedName>
    <definedName name="CT_701">#NAME?</definedName>
    <definedName name="CT_701_1">#REF!</definedName>
    <definedName name="CT_702">#NAME?</definedName>
    <definedName name="CT_702_1">#REF!</definedName>
    <definedName name="ct12r">#REF!</definedName>
    <definedName name="ct16r">#REF!</definedName>
    <definedName name="ct5r">#REF!</definedName>
    <definedName name="cta">#REF!</definedName>
    <definedName name="CTCC4P">#REF!</definedName>
    <definedName name="CTCCB10P">#REF!</definedName>
    <definedName name="CTESSF">#REF!</definedName>
    <definedName name="CTH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LB5P">#REF!</definedName>
    <definedName name="CTLC4P">#REF!</definedName>
    <definedName name="CTLCB10P">#REF!</definedName>
    <definedName name="CTLMR">#REF!</definedName>
    <definedName name="ctm">#REF!</definedName>
    <definedName name="ctra">#REF!</definedName>
    <definedName name="cu">#REF!</definedName>
    <definedName name="Cun">#REF!</definedName>
    <definedName name="CunEq" localSheetId="11" hidden="1">SUM(IF(#REF! =#REF!,(#REF!)*(#REF!="EQ")))</definedName>
    <definedName name="CunEq">#REF!</definedName>
    <definedName name="CunEq_1">#REF!</definedName>
    <definedName name="CunMo" localSheetId="11" hidden="1">SUM(IF(#REF! =#REF!,(#REF!)*(#REF!="MO")))</definedName>
    <definedName name="CunMo">#REF!</definedName>
    <definedName name="CunMo_1">#REF!</definedName>
    <definedName name="CunMp" localSheetId="11" hidden="1">SUM(IF(#REF! =#REF!,(#REF!)*(#REF!="MP")))</definedName>
    <definedName name="CunMp">#REF!</definedName>
    <definedName name="CunMp_1">#REF!</definedName>
    <definedName name="CURRENCY">#REF!</definedName>
    <definedName name="custo">#REF!</definedName>
    <definedName name="Custo_Ad_Not_Horista">#REF!</definedName>
    <definedName name="Custo_Ad_Not_Mensalista">#REF!</definedName>
    <definedName name="Custo_HE_Horista_Diurno">#REF!</definedName>
    <definedName name="Custo_HE_Horista_Notur">#REF!</definedName>
    <definedName name="Custo_HE_Mensalista_Diurno">#REF!</definedName>
    <definedName name="Custo_HE_Mensalista_Notur">#REF!</definedName>
    <definedName name="Custo_parcial">#REF!</definedName>
    <definedName name="Custo_parcial_1">#REF!</definedName>
    <definedName name="cvi1\2">#REF!</definedName>
    <definedName name="cvi3\4">#REF!</definedName>
    <definedName name="cvp1\2">#REF!</definedName>
    <definedName name="cx">#REF!</definedName>
    <definedName name="cxc">#REF!</definedName>
    <definedName name="cxczczxc" localSheetId="10">#REF!</definedName>
    <definedName name="cxczczxc">#REF!</definedName>
    <definedName name="cxin90x60">#REF!</definedName>
    <definedName name="cxp4x2">#REF!</definedName>
    <definedName name="cxp4x4">#REF!</definedName>
    <definedName name="D" localSheetId="10">#REF!</definedName>
    <definedName name="D">#REF!</definedName>
    <definedName name="D.079">#REF!</definedName>
    <definedName name="D_1" localSheetId="10">NA()</definedName>
    <definedName name="D_1">#REF!</definedName>
    <definedName name="D_2" localSheetId="10">NA()</definedName>
    <definedName name="D_2">#REF!</definedName>
    <definedName name="d_25" localSheetId="10">#REF!</definedName>
    <definedName name="d_25">#REF!</definedName>
    <definedName name="d1a" localSheetId="10">#REF!</definedName>
    <definedName name="d1a">#REF!</definedName>
    <definedName name="d2a">#REF!</definedName>
    <definedName name="DA">#REF!</definedName>
    <definedName name="DAD">#REF!</definedName>
    <definedName name="DADADA">#REF!</definedName>
    <definedName name="dadinho" localSheetId="10">#REF!</definedName>
    <definedName name="dadinho">#REF!</definedName>
    <definedName name="dadinho_1">#REF!</definedName>
    <definedName name="dadinho_29">#REF!</definedName>
    <definedName name="dadinho_31">#REF!</definedName>
    <definedName name="dadinho_50">#REF!</definedName>
    <definedName name="dadinho_50_1">#REF!</definedName>
    <definedName name="DADOS" localSheetId="10">#REF!</definedName>
    <definedName name="DADOS">#REF!</definedName>
    <definedName name="DADOS_1">#REF!</definedName>
    <definedName name="DADOS_29">#REF!</definedName>
    <definedName name="DADOS_31">#REF!</definedName>
    <definedName name="DADOS_50">#REF!</definedName>
    <definedName name="DADOS_50_1">#REF!</definedName>
    <definedName name="Dados_Primário">#REF!</definedName>
    <definedName name="dadsada" localSheetId="10">#REF!</definedName>
    <definedName name="dadsada">#REF!</definedName>
    <definedName name="DAER1">#REF!</definedName>
    <definedName name="DAER1_1" localSheetId="10">{#N/A,#N/A,TRUE,"Serviços"}</definedName>
    <definedName name="DAER1_1">{#N/A,#N/A,TRUE,"Serviços"}</definedName>
    <definedName name="DAER11">#REF!</definedName>
    <definedName name="Daniel">#REF!</definedName>
    <definedName name="DAR">#REF!</definedName>
    <definedName name="DATA">#REF!</definedName>
    <definedName name="DATA_1">#REF!</definedName>
    <definedName name="DATA_14">#N/A</definedName>
    <definedName name="DATA_7_1">#REF!</definedName>
    <definedName name="DATA_7_14">#N/A</definedName>
    <definedName name="Data_Final" localSheetId="10">#REF!</definedName>
    <definedName name="Data_Final">#REF!</definedName>
    <definedName name="Data_Final_25" localSheetId="10">#REF!</definedName>
    <definedName name="Data_Final_25">#REF!</definedName>
    <definedName name="Data_Início" localSheetId="10">#REF!</definedName>
    <definedName name="Data_Início">#REF!</definedName>
    <definedName name="Data_Início_25">#REF!</definedName>
    <definedName name="data16">#REF!</definedName>
    <definedName name="data25">#REF!</definedName>
    <definedName name="data28">#REF!</definedName>
    <definedName name="data31">#REF!</definedName>
    <definedName name="data34">#REF!</definedName>
    <definedName name="Database">#REF!</definedName>
    <definedName name="database_1">#REF!</definedName>
    <definedName name="DATAMEDIÇÃO">#REF!</definedName>
    <definedName name="daV">#N/A</definedName>
    <definedName name="daVIDSON">#N/A</definedName>
    <definedName name="dawdw">#REF!</definedName>
    <definedName name="daz">#REF!</definedName>
    <definedName name="DB">#REF!</definedName>
    <definedName name="DBU">#REF!</definedName>
    <definedName name="DCA">#REF!</definedName>
    <definedName name="DCAN">#REF!</definedName>
    <definedName name="DCANT">#REF!</definedName>
    <definedName name="DCC">#REF!</definedName>
    <definedName name="dci1\2">#REF!</definedName>
    <definedName name="dcr">#REF!</definedName>
    <definedName name="DD">#REF!</definedName>
    <definedName name="DDD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dddd">#REF!</definedName>
    <definedName name="ddddddddddd">#REF!</definedName>
    <definedName name="ddere">#REF!</definedName>
    <definedName name="DE_km">#REF!</definedName>
    <definedName name="Decl" localSheetId="10">NA()</definedName>
    <definedName name="Decl">#REF!</definedName>
    <definedName name="DEFENSA" localSheetId="10">#REF!</definedName>
    <definedName name="DEFENSA">#REF!</definedName>
    <definedName name="defghj" localSheetId="10">#REF!</definedName>
    <definedName name="defghj">#REF!</definedName>
    <definedName name="DEMONSTRATIVO_DO_RESULTADO_GERENCIAL___DGR" localSheetId="10">#REF!</definedName>
    <definedName name="DEMONSTRATIVO_DO_RESULTADO_GERENCIAL___DGR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rgerh">#REF!</definedName>
    <definedName name="des">#REF!</definedName>
    <definedName name="desagio">#REF!</definedName>
    <definedName name="desagio_6">#REF!</definedName>
    <definedName name="desagio_7">#REF!</definedName>
    <definedName name="desagio_8">#REF!</definedName>
    <definedName name="desagio_8_1">#REF!</definedName>
    <definedName name="desagio_9">#N/A</definedName>
    <definedName name="desagio_9_1">NA()</definedName>
    <definedName name="DescAux" localSheetId="11" hidden="1">#N/A</definedName>
    <definedName name="DescAux" localSheetId="10">#REF!</definedName>
    <definedName name="DescAux">#REF!</definedName>
    <definedName name="DESCONTÍNUO_3_AN" localSheetId="10">#REF!</definedName>
    <definedName name="DESCONTÍNUO_3_AN">#REF!</definedName>
    <definedName name="DESCONTÍNUO_3_AT" localSheetId="10">#REF!</definedName>
    <definedName name="DESCONTÍNUO_3_AT">#REF!</definedName>
    <definedName name="DESCONTÍNUO_7_AN">#REF!</definedName>
    <definedName name="DESCONTÍNUO_7_AT">#REF!</definedName>
    <definedName name="DESCONTÍNUO_ATÉ_3">#REF!</definedName>
    <definedName name="DESCONTÍNUO_ATÉ_7">#REF!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" localSheetId="10">#REF!</definedName>
    <definedName name="DESCRIÇÃO">#REF!</definedName>
    <definedName name="DESM">#REF!</definedName>
    <definedName name="Desmatamento">#REF!</definedName>
    <definedName name="DESONERACAO" localSheetId="10" hidden="1">IF(OR([0]!Import.empresa="DESONERADO",[0]!Import.empresa="SIM"),"SIM","NÃO")</definedName>
    <definedName name="DESONERACAO" hidden="1">IF(OR([0]!Import.empresa="DESONERADO",[0]!Import.empresa="SIM"),"SIM","NÃO")</definedName>
    <definedName name="DESTOC15A30" localSheetId="10">#REF!</definedName>
    <definedName name="DESTOC15A30">#REF!</definedName>
    <definedName name="DESTOC30" localSheetId="10">#REF!</definedName>
    <definedName name="DESTOC30">#REF!</definedName>
    <definedName name="Detalhe" localSheetId="10" hidden="1">{"'Resumo'!$A$4:$N$60"}</definedName>
    <definedName name="Detalhe" hidden="1">{"'Resumo'!$A$4:$N$60"}</definedName>
    <definedName name="DEZA" localSheetId="10">#REF!</definedName>
    <definedName name="DEZA">#REF!</definedName>
    <definedName name="df">#REF!</definedName>
    <definedName name="DFASD">#REF!</definedName>
    <definedName name="dfdfdfd">#REF!</definedName>
    <definedName name="DFGDFG">#REF!</definedName>
    <definedName name="DFGHDF">#REF!</definedName>
    <definedName name="dfgs">#REF!</definedName>
    <definedName name="dfgss">#REF!</definedName>
    <definedName name="DFHFSHS" localSheetId="10">#REF!</definedName>
    <definedName name="DFHFSHS">#REF!</definedName>
    <definedName name="dfs">#REF!</definedName>
    <definedName name="DFSD">#N/A</definedName>
    <definedName name="dft">#REF!</definedName>
    <definedName name="DGA" localSheetId="10">#REF!</definedName>
    <definedName name="DGA">#REF!</definedName>
    <definedName name="DGA_10" localSheetId="10">#REF!</definedName>
    <definedName name="DGA_10">#REF!</definedName>
    <definedName name="DGA_25" localSheetId="10">#REF!</definedName>
    <definedName name="DGA_25">#REF!</definedName>
    <definedName name="DGA_27">#REF!</definedName>
    <definedName name="DGA_29">#REF!</definedName>
    <definedName name="DGA_9">#REF!</definedName>
    <definedName name="dgd">#REF!</definedName>
    <definedName name="DGF">#REF!</definedName>
    <definedName name="DGF_1">#REF!</definedName>
    <definedName name="dgr">#REF!</definedName>
    <definedName name="dgrn">#REF!</definedName>
    <definedName name="DIA">#REF!</definedName>
    <definedName name="DIA_1">#REF!</definedName>
    <definedName name="DIÂMETROS">#REF!</definedName>
    <definedName name="diego">#REF!</definedName>
    <definedName name="DIESEL" localSheetId="10">#REF!</definedName>
    <definedName name="diesel">#REF!</definedName>
    <definedName name="DIESEL_1" localSheetId="10">#REF!</definedName>
    <definedName name="DIESEL_1">#REF!</definedName>
    <definedName name="DIGITAL" localSheetId="10">#REF!</definedName>
    <definedName name="DIGITAL">#REF!</definedName>
    <definedName name="DIGITAL_25">#REF!</definedName>
    <definedName name="direcionador_2">#N/A</definedName>
    <definedName name="DISCR" localSheetId="10">#REF!</definedName>
    <definedName name="DISCR">#REF!</definedName>
    <definedName name="DispTelGASAG" localSheetId="10" hidden="1">{"'teste'!$B$2:$R$49"}</definedName>
    <definedName name="DispTelGASAG" hidden="1">{"'teste'!$B$2:$R$49"}</definedName>
    <definedName name="DIST">#REF!</definedName>
    <definedName name="Dist_Eixo" localSheetId="10">NA()</definedName>
    <definedName name="Dist_Eixo">#REF!</definedName>
    <definedName name="Dist_Talv" localSheetId="10">NA()</definedName>
    <definedName name="Dist_Talv">#REF!</definedName>
    <definedName name="DIST1" localSheetId="10">#REF!</definedName>
    <definedName name="DIST1">#REF!</definedName>
    <definedName name="DIST10" localSheetId="10">#REF!</definedName>
    <definedName name="DIST10">#REF!</definedName>
    <definedName name="DIST2">#REF!</definedName>
    <definedName name="DISTAMBUQ">#REF!</definedName>
    <definedName name="DISTC">#REF!</definedName>
    <definedName name="Dizeres">#REF!</definedName>
    <definedName name="DJ" localSheetId="10">#REF!</definedName>
    <definedName name="DJ">#REF!</definedName>
    <definedName name="DJ_25">#REF!</definedName>
    <definedName name="DM">#REF!</definedName>
    <definedName name="DMB">#REF!</definedName>
    <definedName name="dmbc">#REF!</definedName>
    <definedName name="DMT" localSheetId="10">#REF!,#REF!</definedName>
    <definedName name="DMT">#REF!,#REF!</definedName>
    <definedName name="DMT...">#REF!</definedName>
    <definedName name="DMTCAPECM">#REF!</definedName>
    <definedName name="DMTMICRO0.8">#REF!</definedName>
    <definedName name="DMTMICRO1.5">#REF!</definedName>
    <definedName name="DMTNOVO">#REF!</definedName>
    <definedName name="dmtre">#REF!</definedName>
    <definedName name="DMTRECHO">#REF!</definedName>
    <definedName name="DMTRR">#REF!</definedName>
    <definedName name="dng">#REF!</definedName>
    <definedName name="DNIT">#REF!</definedName>
    <definedName name="DNIT1">#REF!</definedName>
    <definedName name="dois">#REF!</definedName>
    <definedName name="Dólar">#REF!</definedName>
    <definedName name="DPD">#REF!</definedName>
    <definedName name="DPDMÃO">#REF!</definedName>
    <definedName name="DPESSO">#REF!</definedName>
    <definedName name="DPESSO_1">#REF!</definedName>
    <definedName name="DPESSO_25">#REF!</definedName>
    <definedName name="Dre__Descida">#REF!</definedName>
    <definedName name="dren">#NAME?</definedName>
    <definedName name="DRENAGEM" localSheetId="10">#REF!</definedName>
    <definedName name="drenagem">#REF!</definedName>
    <definedName name="drenagem_1" localSheetId="10">#REF!</definedName>
    <definedName name="drenagem_1">#REF!</definedName>
    <definedName name="drenagem_2" localSheetId="10">#REF!</definedName>
    <definedName name="drenagem_2">#REF!</definedName>
    <definedName name="drenagem_3">#REF!</definedName>
    <definedName name="drenagem_4">#REF!</definedName>
    <definedName name="DS">#REF!</definedName>
    <definedName name="Dsc">#REF!</definedName>
    <definedName name="Dsc_26">NA()</definedName>
    <definedName name="Dsc_27">NA()</definedName>
    <definedName name="dsds">#REF!</definedName>
    <definedName name="DSS03BC">#REF!</definedName>
    <definedName name="DT">#REF!</definedName>
    <definedName name="DT_OBRA">#REF!</definedName>
    <definedName name="DT_OBRA_2">#REF!</definedName>
    <definedName name="DT_OBRA_3">#REF!</definedName>
    <definedName name="DT_OBRA_4">#REF!</definedName>
    <definedName name="DTF">#REF!</definedName>
    <definedName name="DTF_6">#REF!</definedName>
    <definedName name="DTF_7">#REF!</definedName>
    <definedName name="DTF_8">#N/A</definedName>
    <definedName name="DTF_8_1">NA()</definedName>
    <definedName name="DTF_9">#N/A</definedName>
    <definedName name="DTF_9_1">NA()</definedName>
    <definedName name="dtg">#REF!</definedName>
    <definedName name="DTI">#REF!</definedName>
    <definedName name="DTI_6">#REF!</definedName>
    <definedName name="DTI_7">#REF!</definedName>
    <definedName name="DTI_8">#N/A</definedName>
    <definedName name="DTI_8_1">NA()</definedName>
    <definedName name="DTI_9">#N/A</definedName>
    <definedName name="DTI_9_1">NA()</definedName>
    <definedName name="DUCOL" localSheetId="10" hidden="1">{"'Plan1 (2)'!$A$5:$F$63"}</definedName>
    <definedName name="DUCOL" hidden="1">{"'Plan1 (2)'!$A$5:$F$63"}</definedName>
    <definedName name="DURAÇÃO_ETE">#REF!</definedName>
    <definedName name="DURAÇÃO_ETE_2">#REF!</definedName>
    <definedName name="DURAÇÃO_ETE_3">#REF!</definedName>
    <definedName name="DURAÇÃO_ETE_4">#REF!</definedName>
    <definedName name="DURAÇÃO_OBRA">#REF!</definedName>
    <definedName name="E">#REF!</definedName>
    <definedName name="e__cm">#REF!</definedName>
    <definedName name="E_001">#NAME?</definedName>
    <definedName name="E_001_1">#REF!</definedName>
    <definedName name="E_006">#NAME?</definedName>
    <definedName name="E_006_1">#REF!</definedName>
    <definedName name="E_007">#NAME?</definedName>
    <definedName name="E_007_1">#REF!</definedName>
    <definedName name="E_009">#NAME?</definedName>
    <definedName name="E_009_1">#REF!</definedName>
    <definedName name="E_013">#NAME?</definedName>
    <definedName name="E_013_1">#REF!</definedName>
    <definedName name="E_016">#NAME?</definedName>
    <definedName name="E_016_1">#REF!</definedName>
    <definedName name="E_1" localSheetId="10">NA()</definedName>
    <definedName name="E_1">#REF!</definedName>
    <definedName name="E_101">#NAME?</definedName>
    <definedName name="E_101_1" localSheetId="10">#REF!</definedName>
    <definedName name="E_101_1">#REF!</definedName>
    <definedName name="E_105">#NAME?</definedName>
    <definedName name="E_105_1" localSheetId="10">#REF!</definedName>
    <definedName name="E_105_1">#REF!</definedName>
    <definedName name="E_107">#NAME?</definedName>
    <definedName name="E_107_1">#REF!</definedName>
    <definedName name="E_110">#NAME?</definedName>
    <definedName name="E_110_1">#REF!</definedName>
    <definedName name="E_111">#NAME?</definedName>
    <definedName name="E_111_1">#REF!</definedName>
    <definedName name="E_112">#NAME?</definedName>
    <definedName name="E_112_1">#REF!</definedName>
    <definedName name="E_113">#NAME?</definedName>
    <definedName name="E_113_1">#REF!</definedName>
    <definedName name="E_116">#NAME?</definedName>
    <definedName name="E_116_1">#REF!</definedName>
    <definedName name="E_118">#NAME?</definedName>
    <definedName name="E_118_1">#REF!</definedName>
    <definedName name="E_119">#NAME?</definedName>
    <definedName name="E_119_1">#REF!</definedName>
    <definedName name="E_122">#NAME?</definedName>
    <definedName name="E_122_1">#REF!</definedName>
    <definedName name="E_123">#NAME?</definedName>
    <definedName name="E_123_1">#REF!</definedName>
    <definedName name="E_2" localSheetId="10">NA()</definedName>
    <definedName name="E_2">#REF!</definedName>
    <definedName name="E_208">#NAME?</definedName>
    <definedName name="E_208_1" localSheetId="10">#REF!</definedName>
    <definedName name="E_208_1">#REF!</definedName>
    <definedName name="E_209">#NAME?</definedName>
    <definedName name="E_209_1" localSheetId="10">#REF!</definedName>
    <definedName name="E_209_1">#REF!</definedName>
    <definedName name="E_3" localSheetId="10">NA()</definedName>
    <definedName name="E_3">#REF!</definedName>
    <definedName name="E_302">#NAME?</definedName>
    <definedName name="E_302_1" localSheetId="10">#REF!</definedName>
    <definedName name="E_302_1">#REF!</definedName>
    <definedName name="E_304">#NAME?</definedName>
    <definedName name="E_304_1" localSheetId="10">#REF!</definedName>
    <definedName name="E_304_1">#REF!</definedName>
    <definedName name="E_306">#NAME?</definedName>
    <definedName name="E_306_1">#REF!</definedName>
    <definedName name="E_343">#NAME?</definedName>
    <definedName name="E_343_1">#REF!</definedName>
    <definedName name="E_400">#NAME?</definedName>
    <definedName name="E_400_1">#REF!</definedName>
    <definedName name="E_402">#NAME?</definedName>
    <definedName name="E_402_1">#REF!</definedName>
    <definedName name="E_406">#NAME?</definedName>
    <definedName name="E_406_1">#REF!</definedName>
    <definedName name="E_408">#NAME?</definedName>
    <definedName name="E_408_1">#REF!</definedName>
    <definedName name="E_410">#NAME?</definedName>
    <definedName name="E_410_1">#REF!</definedName>
    <definedName name="E_412">#NAME?</definedName>
    <definedName name="E_412_1">#REF!</definedName>
    <definedName name="E_416">#NAME?</definedName>
    <definedName name="E_416_1">#REF!</definedName>
    <definedName name="E_502">#NAME?</definedName>
    <definedName name="E_502_1">#REF!</definedName>
    <definedName name="E_507">#NAME?</definedName>
    <definedName name="E_507_1">#REF!</definedName>
    <definedName name="E_508">#NAME?</definedName>
    <definedName name="E_508_1">#REF!</definedName>
    <definedName name="E_509">#NAME?</definedName>
    <definedName name="E_509_1">#REF!</definedName>
    <definedName name="E_601">#NAME?</definedName>
    <definedName name="E_601_1">#REF!</definedName>
    <definedName name="E_602">#NAME?</definedName>
    <definedName name="E_602_1">#REF!</definedName>
    <definedName name="E_904">#NAME?</definedName>
    <definedName name="E_904_1">#REF!</definedName>
    <definedName name="E_906">#NAME?</definedName>
    <definedName name="E_906_1">#REF!</definedName>
    <definedName name="E_914">#NAME?</definedName>
    <definedName name="E_914_1">#REF!</definedName>
    <definedName name="E_922">#NAME?</definedName>
    <definedName name="E_922_1">#REF!</definedName>
    <definedName name="EA">#REF!</definedName>
    <definedName name="EA_1">#REF!</definedName>
    <definedName name="eaa">#REF!</definedName>
    <definedName name="eaav">#REF!</definedName>
    <definedName name="eageag">#REF!</definedName>
    <definedName name="ec">#REF!</definedName>
    <definedName name="ECJ" localSheetId="10">#REF!</definedName>
    <definedName name="ECJ">#REF!</definedName>
    <definedName name="ECJ_25">#REF!</definedName>
    <definedName name="Edit">#REF!</definedName>
    <definedName name="edital">#REF!</definedName>
    <definedName name="EDUC">#REF!</definedName>
    <definedName name="Educativa">#REF!</definedName>
    <definedName name="Educativas">#REF!</definedName>
    <definedName name="ee" localSheetId="10">[0]!PLANEJADA</definedName>
    <definedName name="ee">[0]!PLANEJADA</definedName>
    <definedName name="ee_1">#NAME?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eee" localSheetId="10">#REF!</definedName>
    <definedName name="eeeee">#REF!</definedName>
    <definedName name="eem" localSheetId="10">#REF!</definedName>
    <definedName name="eem">#REF!</definedName>
    <definedName name="efas">#REF!</definedName>
    <definedName name="efmwakOPVAUQHNFVBPOI" localSheetId="10">{#N/A,#N/A,TRUE,"Serviços"}</definedName>
    <definedName name="efmwakOPVAUQHNFVBPOI">{#N/A,#N/A,TRUE,"Serviços"}</definedName>
    <definedName name="eimp">#REF!</definedName>
    <definedName name="eimp2">#REF!</definedName>
    <definedName name="eipeo">#REF!</definedName>
    <definedName name="EJ" localSheetId="10">#REF!</definedName>
    <definedName name="EJ">#REF!</definedName>
    <definedName name="EJ_1">#REF!</definedName>
    <definedName name="EJ_25">#REF!</definedName>
    <definedName name="eja">#REF!</definedName>
    <definedName name="ejc">#REF!</definedName>
    <definedName name="ejn">#REF!</definedName>
    <definedName name="elb">#REF!</definedName>
    <definedName name="ele">#REF!</definedName>
    <definedName name="ELETRICISTA" localSheetId="10">#REF!</definedName>
    <definedName name="ELETRICISTA">#NAME?</definedName>
    <definedName name="eletro" localSheetId="10">#REF!</definedName>
    <definedName name="eletro">#REF!</definedName>
    <definedName name="elev10" localSheetId="10">#REF!</definedName>
    <definedName name="elev10">#REF!</definedName>
    <definedName name="elev12">#REF!</definedName>
    <definedName name="elev6">#REF!</definedName>
    <definedName name="elev8">#REF!</definedName>
    <definedName name="elevo">#REF!</definedName>
    <definedName name="elr1\2">#REF!</definedName>
    <definedName name="elr11\2">#REF!</definedName>
    <definedName name="elr11\4">#REF!</definedName>
    <definedName name="elr3\4">#REF!</definedName>
    <definedName name="elv20x20x7">#REF!</definedName>
    <definedName name="elv25x25">#REF!</definedName>
    <definedName name="elv29x29">#REF!</definedName>
    <definedName name="elv33x11x10">#REF!</definedName>
    <definedName name="elv50x40">#REF!</definedName>
    <definedName name="elv50x50">#REF!</definedName>
    <definedName name="elv50x50x7">#REF!</definedName>
    <definedName name="emm">#REF!</definedName>
    <definedName name="EMN">#REF!</definedName>
    <definedName name="EmpAux" hidden="1">""</definedName>
    <definedName name="Empr" hidden="1">#REF!</definedName>
    <definedName name="EMPREITEIRA">#REF!</definedName>
    <definedName name="EMPREITEIRAS">#REF!</definedName>
    <definedName name="empresa">#REF!</definedName>
    <definedName name="emst">#REF!</definedName>
    <definedName name="emu">#REF!</definedName>
    <definedName name="emul">#NAME?</definedName>
    <definedName name="EMULPOL">#REF!</definedName>
    <definedName name="EMULPOLROO">#REF!</definedName>
    <definedName name="ENC">#REF!</definedName>
    <definedName name="ENCARREGADO">#REF!</definedName>
    <definedName name="END_CONTRATANTES">#REF!</definedName>
    <definedName name="ENG">#REF!</definedName>
    <definedName name="eng.">#REF!</definedName>
    <definedName name="eng1\2">#REF!</definedName>
    <definedName name="eng3\4">#REF!</definedName>
    <definedName name="ENGENHARIA">#REF!</definedName>
    <definedName name="ENLEIV">#REF!</definedName>
    <definedName name="Enrocamento">#REF!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>#REF!</definedName>
    <definedName name="ENTUPIMENTO_AN">#REF!</definedName>
    <definedName name="ENTUPIMENTO_AT">#REF!</definedName>
    <definedName name="epc">#REF!</definedName>
    <definedName name="epm">#REF!</definedName>
    <definedName name="EQ">#REF!</definedName>
    <definedName name="EQ_LEVES">#REF!</definedName>
    <definedName name="EQ_LEVES_2">#REF!</definedName>
    <definedName name="EQ_LEVES_3">#REF!</definedName>
    <definedName name="EQ_LEVES_4">#REF!</definedName>
    <definedName name="EQ_PESADOS">#REF!</definedName>
    <definedName name="EQ_PESADOS_2">#REF!</definedName>
    <definedName name="EQ_PESADOS_3">#REF!</definedName>
    <definedName name="EQ_PESADOS_4">#REF!</definedName>
    <definedName name="EQP">#REF!</definedName>
    <definedName name="equip">#REF!</definedName>
    <definedName name="EQUIP_TRANSP_AN">#REF!</definedName>
    <definedName name="EQUIP_TRANSP_AT">#REF!</definedName>
    <definedName name="equipamento">#REF!</definedName>
    <definedName name="equipamento_1">#REF!</definedName>
    <definedName name="EQUIPAMENTOS" localSheetId="10">#REF!</definedName>
    <definedName name="EQUIPAMENTOS">#REF!</definedName>
    <definedName name="ereerer">#REF!</definedName>
    <definedName name="erffref">#REF!</definedName>
    <definedName name="erm">#REF!</definedName>
    <definedName name="EROSOES">#REF!</definedName>
    <definedName name="erp">#REF!</definedName>
    <definedName name="ES">#REF!</definedName>
    <definedName name="esc1.1000">#REF!</definedName>
    <definedName name="esc1.200">#REF!</definedName>
    <definedName name="esc1.400">#REF!</definedName>
    <definedName name="esc1.50">#REF!</definedName>
    <definedName name="esc1.600">#REF!</definedName>
    <definedName name="esc1.800">#REF!</definedName>
    <definedName name="ESC1CAT">#REF!</definedName>
    <definedName name="esc2.50">#REF!</definedName>
    <definedName name="Escavação">#REF!</definedName>
    <definedName name="Escavação050">#REF!</definedName>
    <definedName name="Escavação050200">#REF!</definedName>
    <definedName name="Escavação051200">#REF!</definedName>
    <definedName name="Escavação10001200">#REF!</definedName>
    <definedName name="Escavação200">#REF!</definedName>
    <definedName name="Escavação201400">#REF!</definedName>
    <definedName name="Escavação401600">#REF!</definedName>
    <definedName name="Escavação50200">#REF!</definedName>
    <definedName name="Escavação601800">#REF!</definedName>
    <definedName name="Escavação8011000">#REF!</definedName>
    <definedName name="ESCAVJAZIDA">#REF!</definedName>
    <definedName name="ESCAVMAT1CAT">#REF!</definedName>
    <definedName name="ESCAVMECVAL1CAT">#REF!</definedName>
    <definedName name="ESCRITÓRIO">#REF!</definedName>
    <definedName name="ESGOTAMENTO_AN">#REF!</definedName>
    <definedName name="ESGOTAMENTO_AT">#REF!</definedName>
    <definedName name="esm">#REF!</definedName>
    <definedName name="ESPALHAMENTO_AN">#REF!</definedName>
    <definedName name="ESPALHAMENTO_AT">#REF!</definedName>
    <definedName name="EspxSeção" localSheetId="10">NA()</definedName>
    <definedName name="EspxSeção">#REF!</definedName>
    <definedName name="EST" localSheetId="10">#REF!</definedName>
    <definedName name="EST">#REF!</definedName>
    <definedName name="Est_Ant" localSheetId="10">NA()</definedName>
    <definedName name="Est_Ant">#REF!</definedName>
    <definedName name="Est_Eixo" localSheetId="10">NA()</definedName>
    <definedName name="Est_Eixo">#REF!</definedName>
    <definedName name="Est_Pos" localSheetId="10">NA()</definedName>
    <definedName name="Est_Pos">#REF!</definedName>
    <definedName name="Est_Talv" localSheetId="10">NA()</definedName>
    <definedName name="Est_Talv">#REF!</definedName>
    <definedName name="est1_1" localSheetId="10">#REF!</definedName>
    <definedName name="est1_1">#REF!</definedName>
    <definedName name="est1_14">#N/A</definedName>
    <definedName name="est1_7_1" localSheetId="10">#REF!</definedName>
    <definedName name="est1_7_1">#REF!</definedName>
    <definedName name="est1_7_14">#N/A</definedName>
    <definedName name="Estabilidade">#REF!</definedName>
    <definedName name="EstacaFinal" localSheetId="10">#REF!</definedName>
    <definedName name="EstacaFinal">#REF!</definedName>
    <definedName name="EstacaInicial" localSheetId="10">#REF!</definedName>
    <definedName name="EstacaInicial">#REF!</definedName>
    <definedName name="ESTE_PLANO">1</definedName>
    <definedName name="ETA" localSheetId="10" hidden="1">{#N/A,#N/A,FALSE,"Planilha";#N/A,#N/A,FALSE,"Resumo";#N/A,#N/A,FALSE,"Fisico";#N/A,#N/A,FALSE,"Financeiro";#N/A,#N/A,FALSE,"Financeiro"}</definedName>
    <definedName name="ETA" hidden="1">{#N/A,#N/A,FALSE,"Planilha";#N/A,#N/A,FALSE,"Resumo";#N/A,#N/A,FALSE,"Fisico";#N/A,#N/A,FALSE,"Financeiro";#N/A,#N/A,FALSE,"Financeiro"}</definedName>
    <definedName name="ETA_1" localSheetId="10" hidden="1">{#N/A,#N/A,FALSE,"Planilha";#N/A,#N/A,FALSE,"Resumo";#N/A,#N/A,FALSE,"Fisico";#N/A,#N/A,FALSE,"Financeiro";#N/A,#N/A,FALSE,"Financeiro"}</definedName>
    <definedName name="ETA_1" hidden="1">{#N/A,#N/A,FALSE,"Planilha";#N/A,#N/A,FALSE,"Resumo";#N/A,#N/A,FALSE,"Fisico";#N/A,#N/A,FALSE,"Financeiro";#N/A,#N/A,FALSE,"Financeiro"}</definedName>
    <definedName name="EU">#REF!</definedName>
    <definedName name="EU_1">#REF!</definedName>
    <definedName name="EVENTOS.Lista" localSheetId="10" hidden="1">#REF!:OFFSET(#REF!,-1,0)</definedName>
    <definedName name="EVENTOS.Lista" hidden="1">#REF!:OFFSET(#REF!,-1,0)</definedName>
    <definedName name="EVENTOS.ListaValidacao" hidden="1">#REF!:OFFSET(#REF!,-1,0)</definedName>
    <definedName name="EVOLUTION_DES_ROI" localSheetId="10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wwrerewr" hidden="1">#REF!</definedName>
    <definedName name="EXA" localSheetId="10">#REF!</definedName>
    <definedName name="EXA">#REF!</definedName>
    <definedName name="EXA_10" localSheetId="10">#REF!</definedName>
    <definedName name="EXA_10">#REF!</definedName>
    <definedName name="EXA_25" localSheetId="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 localSheetId="10">#REF!</definedName>
    <definedName name="Excel_BuiltIn__FilterDatabase_3">#REF!</definedName>
    <definedName name="Excel_BuiltIn__FilterDatabase_3_1_1">#REF!</definedName>
    <definedName name="Excel_BuiltIn__FilterDatabase_3_1_1_1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 localSheetId="10">#REF!</definedName>
    <definedName name="Excel_BuiltIn__FilterDatabase_8">#REF!</definedName>
    <definedName name="Excel_BuiltIn__FilterDatabase_9">#REF!</definedName>
    <definedName name="Excel_BuiltIn_Criteria" localSheetId="10">#REF!</definedName>
    <definedName name="Excel_BuiltIn_Criteria">#REF!</definedName>
    <definedName name="Excel_BuiltIn_Criteria_11" localSheetId="10">#REF!</definedName>
    <definedName name="Excel_BuiltIn_Criteria_11">#REF!</definedName>
    <definedName name="Excel_BuiltIn_Criteria_12" localSheetId="10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 localSheetId="10">#REF!</definedName>
    <definedName name="Excel_BuiltIn_Database">#REF!</definedName>
    <definedName name="Excel_BuiltIn_Database_0" localSheetId="10">#REF!</definedName>
    <definedName name="Excel_BuiltIn_Database_0">#REF!</definedName>
    <definedName name="Excel_BuiltIn_Database_0_11" localSheetId="1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">#REF!</definedName>
    <definedName name="Excel_BuiltIn_Database_2_1">#REF!</definedName>
    <definedName name="Excel_BuiltIn_Database_25">#REF!</definedName>
    <definedName name="Excel_BuiltIn_Database_3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Extract" localSheetId="10">#REF!</definedName>
    <definedName name="Excel_BuiltIn_Extract">#REF!</definedName>
    <definedName name="Excel_BuiltIn_Print_Area" localSheetId="10">#REF!</definedName>
    <definedName name="Excel_BuiltIn_Print_Area">#REF!</definedName>
    <definedName name="Excel_BuiltIn_Print_Area_1" localSheetId="10">#REF!</definedName>
    <definedName name="Excel_BuiltIn_Print_Area_1">#REF!</definedName>
    <definedName name="Excel_BuiltIn_Print_Area_1_1" localSheetId="10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0_1" localSheetId="10">#REF!</definedName>
    <definedName name="Excel_BuiltIn_Print_Area_10_1">#REF!</definedName>
    <definedName name="Excel_BuiltIn_Print_Area_11">#REF!</definedName>
    <definedName name="Excel_BuiltIn_Print_Area_11_1" localSheetId="10">#REF!</definedName>
    <definedName name="Excel_BuiltIn_Print_Area_11_1">#REF!</definedName>
    <definedName name="Excel_BuiltIn_Print_Area_11_1_1" localSheetId="10">#REF!</definedName>
    <definedName name="Excel_BuiltIn_Print_Area_11_1_1">#REF!</definedName>
    <definedName name="Excel_BuiltIn_Print_Area_11_1_1_1">#REF!</definedName>
    <definedName name="Excel_BuiltIn_Print_Area_12">#REF!</definedName>
    <definedName name="Excel_BuiltIn_Print_Area_12_1">#REF!</definedName>
    <definedName name="Excel_BuiltIn_Print_Area_12_1_1">#REF!</definedName>
    <definedName name="Excel_BuiltIn_Print_Area_13">#REF!</definedName>
    <definedName name="Excel_BuiltIn_Print_Area_13_1">#REF!</definedName>
    <definedName name="Excel_BuiltIn_Print_Area_13_1_1">#REF!</definedName>
    <definedName name="Excel_BuiltIn_Print_Area_14">#REF!</definedName>
    <definedName name="Excel_BuiltIn_Print_Area_14_1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9">"$#REF!.$A$1:$G$44"</definedName>
    <definedName name="Excel_BuiltIn_Print_Area_2">#REF!</definedName>
    <definedName name="Excel_BuiltIn_Print_Area_2_1" localSheetId="10">#REF!</definedName>
    <definedName name="Excel_BuiltIn_Print_Area_2_1">#REF!</definedName>
    <definedName name="Excel_BuiltIn_Print_Area_2_1_1" localSheetId="10">#REF!</definedName>
    <definedName name="Excel_BuiltIn_Print_Area_2_1_1">#REF!</definedName>
    <definedName name="Excel_BuiltIn_Print_Area_2_1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">"$#REF!.$A$1:$G$33"</definedName>
    <definedName name="Excel_BuiltIn_Print_Area_21">"$#REF!.$A$1:$G$65"</definedName>
    <definedName name="Excel_BuiltIn_Print_Area_21_1" localSheetId="10">#REF!</definedName>
    <definedName name="Excel_BuiltIn_Print_Area_21_1">#REF!</definedName>
    <definedName name="Excel_BuiltIn_Print_Area_23">"$#REF!.$A$1:$H$85"</definedName>
    <definedName name="Excel_BuiltIn_Print_Area_23_1" localSheetId="10">#REF!</definedName>
    <definedName name="Excel_BuiltIn_Print_Area_23_1">#REF!</definedName>
    <definedName name="Excel_BuiltIn_Print_Area_24">"$#REF!.$A$1:$D$48"</definedName>
    <definedName name="Excel_BuiltIn_Print_Area_25">#N/A</definedName>
    <definedName name="Excel_BuiltIn_Print_Area_26">#N/A</definedName>
    <definedName name="Excel_BuiltIn_Print_Area_26_1" localSheetId="10">#REF!</definedName>
    <definedName name="Excel_BuiltIn_Print_Area_26_1">#REF!</definedName>
    <definedName name="Excel_BuiltIn_Print_Area_28">"$#REF!.$A$1:$G$44"</definedName>
    <definedName name="Excel_BuiltIn_Print_Area_29">"$#REF!.$A$1:$G$33"</definedName>
    <definedName name="Excel_BuiltIn_Print_Area_3">#REF!</definedName>
    <definedName name="Excel_BuiltIn_Print_Area_3_1">#REF!</definedName>
    <definedName name="Excel_BuiltIn_Print_Area_3_1_1" localSheetId="10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"$#REF!.$A$1:$G$65"</definedName>
    <definedName name="Excel_BuiltIn_Print_Area_30_1">#REF!</definedName>
    <definedName name="Excel_BuiltIn_Print_Area_33_1">(#REF!,#REF!)</definedName>
    <definedName name="Excel_BuiltIn_Print_Area_4">#REF!</definedName>
    <definedName name="Excel_BuiltIn_Print_Area_4_1" localSheetId="10">#REF!</definedName>
    <definedName name="Excel_BuiltIn_Print_Area_4_1">#REF!</definedName>
    <definedName name="Excel_BuiltIn_Print_Area_4_1_1" localSheetId="10">#REF!</definedName>
    <definedName name="Excel_BuiltIn_Print_Area_4_1_1">#REF!</definedName>
    <definedName name="Excel_BuiltIn_Print_Area_4_1_21">#REF!</definedName>
    <definedName name="Excel_BuiltIn_Print_Area_5">#REF!</definedName>
    <definedName name="Excel_BuiltIn_Print_Area_5_1">#REF!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_1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Titles_1" localSheetId="1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_1_1_1_1">(#REF!,#REF!)</definedName>
    <definedName name="Excel_BuiltIn_Print_Titles_10">#REF!</definedName>
    <definedName name="Excel_BuiltIn_Print_Titles_10_1_1" localSheetId="10">#REF!</definedName>
    <definedName name="Excel_BuiltIn_Print_Titles_10_1_1">#REF!</definedName>
    <definedName name="Excel_BuiltIn_Print_Titles_11" localSheetId="10">#REF!</definedName>
    <definedName name="Excel_BuiltIn_Print_Titles_11">#REF!</definedName>
    <definedName name="Excel_BuiltIn_Print_Titles_11_1">#REF!</definedName>
    <definedName name="Excel_BuiltIn_Print_Titles_11_1_1" localSheetId="10">#REF!,#REF!</definedName>
    <definedName name="Excel_BuiltIn_Print_Titles_11_1_1">#REF!,#REF!</definedName>
    <definedName name="Excel_BuiltIn_Print_Titles_11_1_1_1" localSheetId="10">#REF!</definedName>
    <definedName name="Excel_BuiltIn_Print_Titles_11_1_1_1">#REF!</definedName>
    <definedName name="Excel_BuiltIn_Print_Titles_12" localSheetId="10">#REF!</definedName>
    <definedName name="Excel_BuiltIn_Print_Titles_12">#REF!</definedName>
    <definedName name="Excel_BuiltIn_Print_Titles_12_1" localSheetId="10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3_1_1">#REF!</definedName>
    <definedName name="Excel_BuiltIn_Print_Titles_14">#REF!</definedName>
    <definedName name="Excel_BuiltIn_Print_Titles_14_1" localSheetId="10">#REF!,#REF!</definedName>
    <definedName name="Excel_BuiltIn_Print_Titles_14_1">#REF!,#REF!</definedName>
    <definedName name="Excel_BuiltIn_Print_Titles_14_1_1" localSheetId="10">#REF!</definedName>
    <definedName name="Excel_BuiltIn_Print_Titles_14_1_1">#REF!</definedName>
    <definedName name="Excel_BuiltIn_Print_Titles_15" localSheetId="10">#REF!</definedName>
    <definedName name="Excel_BuiltIn_Print_Titles_15">#REF!</definedName>
    <definedName name="Excel_BuiltIn_Print_Titles_15_1" localSheetId="10">#REF!,#REF!</definedName>
    <definedName name="Excel_BuiltIn_Print_Titles_15_1">#REF!,#REF!</definedName>
    <definedName name="Excel_BuiltIn_Print_Titles_15_1_1" localSheetId="10">#REF!,#REF!</definedName>
    <definedName name="Excel_BuiltIn_Print_Titles_15_1_1">#REF!,#REF!</definedName>
    <definedName name="Excel_BuiltIn_Print_Titles_15_1_1_1" localSheetId="10">#REF!,#REF!</definedName>
    <definedName name="Excel_BuiltIn_Print_Titles_15_1_1_1">#REF!,#REF!</definedName>
    <definedName name="Excel_BuiltIn_Print_Titles_16">#REF!</definedName>
    <definedName name="Excel_BuiltIn_Print_Titles_16_1" localSheetId="10">#REF!,#REF!</definedName>
    <definedName name="Excel_BuiltIn_Print_Titles_16_1">#REF!,#REF!</definedName>
    <definedName name="Excel_BuiltIn_Print_Titles_16_1_1" localSheetId="10">#REF!,#REF!</definedName>
    <definedName name="Excel_BuiltIn_Print_Titles_16_1_1">#REF!,#REF!</definedName>
    <definedName name="Excel_BuiltIn_Print_Titles_17">#REF!</definedName>
    <definedName name="Excel_BuiltIn_Print_Titles_17_1" localSheetId="10">#REF!,#REF!</definedName>
    <definedName name="Excel_BuiltIn_Print_Titles_17_1">#REF!,#REF!</definedName>
    <definedName name="Excel_BuiltIn_Print_Titles_17_1_1" localSheetId="10">#REF!,#REF!</definedName>
    <definedName name="Excel_BuiltIn_Print_Titles_17_1_1">#REF!,#REF!</definedName>
    <definedName name="Excel_BuiltIn_Print_Titles_17_1_1_1">#REF!,#REF!</definedName>
    <definedName name="Excel_BuiltIn_Print_Titles_17_1_1_1_1" localSheetId="10">#REF!</definedName>
    <definedName name="Excel_BuiltIn_Print_Titles_17_1_1_1_1">#REF!</definedName>
    <definedName name="Excel_BuiltIn_Print_Titles_17_1_1_1_1_1" localSheetId="10">#REF!</definedName>
    <definedName name="Excel_BuiltIn_Print_Titles_17_1_1_1_1_1">#REF!</definedName>
    <definedName name="Excel_BuiltIn_Print_Titles_18_1">#REF!,#REF!</definedName>
    <definedName name="Excel_BuiltIn_Print_Titles_18_1_1" localSheetId="10">#REF!,#REF!</definedName>
    <definedName name="Excel_BuiltIn_Print_Titles_18_1_1">#REF!,#REF!</definedName>
    <definedName name="Excel_BuiltIn_Print_Titles_18_1_1_1" localSheetId="10">#REF!</definedName>
    <definedName name="Excel_BuiltIn_Print_Titles_18_1_1_1">#REF!</definedName>
    <definedName name="Excel_BuiltIn_Print_Titles_18_1_1_1_1" localSheetId="10">#REF!</definedName>
    <definedName name="Excel_BuiltIn_Print_Titles_18_1_1_1_1">#REF!</definedName>
    <definedName name="Excel_BuiltIn_Print_Titles_19_1" localSheetId="10">#REF!,#REF!</definedName>
    <definedName name="Excel_BuiltIn_Print_Titles_19_1">#REF!,#REF!</definedName>
    <definedName name="Excel_BuiltIn_Print_Titles_19_1_1" localSheetId="10">#REF!,#REF!</definedName>
    <definedName name="Excel_BuiltIn_Print_Titles_19_1_1">#REF!,#REF!</definedName>
    <definedName name="Excel_BuiltIn_Print_Titles_19_1_1_1" localSheetId="10">#REF!</definedName>
    <definedName name="Excel_BuiltIn_Print_Titles_19_1_1_1">#REF!</definedName>
    <definedName name="Excel_BuiltIn_Print_Titles_19_1_1_1_1" localSheetId="10">#REF!</definedName>
    <definedName name="Excel_BuiltIn_Print_Titles_19_1_1_1_1">#REF!</definedName>
    <definedName name="Excel_BuiltIn_Print_Titles_2" localSheetId="11">#REF!</definedName>
    <definedName name="Excel_BuiltIn_Print_Titles_2" localSheetId="10">#REF!</definedName>
    <definedName name="Excel_BuiltIn_Print_Titles_2">#REF!</definedName>
    <definedName name="Excel_BuiltIn_Print_Titles_2_1">#REF!</definedName>
    <definedName name="Excel_BuiltIn_Print_Titles_2_3">#REF!</definedName>
    <definedName name="Excel_BuiltIn_Print_Titles_2_4">#REF!</definedName>
    <definedName name="Excel_BuiltIn_Print_Titles_2_5">#REF!</definedName>
    <definedName name="Excel_BuiltIn_Print_Titles_2_6">#REF!</definedName>
    <definedName name="Excel_BuiltIn_Print_Titles_2_8">#REF!</definedName>
    <definedName name="Excel_BuiltIn_Print_Titles_20_1" localSheetId="10">#REF!,#REF!</definedName>
    <definedName name="Excel_BuiltIn_Print_Titles_20_1">#REF!,#REF!</definedName>
    <definedName name="Excel_BuiltIn_Print_Titles_20_1_1" localSheetId="10">#REF!,#REF!</definedName>
    <definedName name="Excel_BuiltIn_Print_Titles_20_1_1">#REF!,#REF!</definedName>
    <definedName name="Excel_BuiltIn_Print_Titles_21_1" localSheetId="10">#REF!,#REF!</definedName>
    <definedName name="Excel_BuiltIn_Print_Titles_21_1">#REF!,#REF!</definedName>
    <definedName name="Excel_BuiltIn_Print_Titles_21_1_1">#REF!,#REF!</definedName>
    <definedName name="Excel_BuiltIn_Print_Titles_21_1_1_1" localSheetId="10">#REF!</definedName>
    <definedName name="Excel_BuiltIn_Print_Titles_21_1_1_1">#REF!</definedName>
    <definedName name="Excel_BuiltIn_Print_Titles_21_1_1_1_1" localSheetId="10">#REF!</definedName>
    <definedName name="Excel_BuiltIn_Print_Titles_21_1_1_1_1">#REF!</definedName>
    <definedName name="Excel_BuiltIn_Print_Titles_22" localSheetId="10">#REF!</definedName>
    <definedName name="Excel_BuiltIn_Print_Titles_22">#REF!</definedName>
    <definedName name="Excel_BuiltIn_Print_Titles_24">"$#REF!.$A$1:$IV$8"</definedName>
    <definedName name="Excel_BuiltIn_Print_Titles_3">#REF!</definedName>
    <definedName name="Excel_BuiltIn_Print_Titles_3_1">#REF!</definedName>
    <definedName name="Excel_BuiltIn_Print_Titles_3_1_1" localSheetId="10">#REF!</definedName>
    <definedName name="Excel_BuiltIn_Print_Titles_3_1_1">#REF!</definedName>
    <definedName name="Excel_BuiltIn_Print_Titles_30">#REF!</definedName>
    <definedName name="Excel_BuiltIn_Print_Titles_31">#REF!</definedName>
    <definedName name="Excel_BuiltIn_Print_Titles_32">#REF!</definedName>
    <definedName name="Excel_BuiltIn_Print_Titles_33">#REF!</definedName>
    <definedName name="Excel_BuiltIn_Print_Titles_34">#REF!</definedName>
    <definedName name="Excel_BuiltIn_Print_Titles_35">#REF!</definedName>
    <definedName name="Excel_BuiltIn_Print_Titles_36">#REF!</definedName>
    <definedName name="Excel_BuiltIn_Print_Titles_37">#REF!</definedName>
    <definedName name="Excel_BuiltIn_Print_Titles_4">#REF!</definedName>
    <definedName name="Excel_BuiltIn_Print_Titles_4_1_1">#REF!</definedName>
    <definedName name="Excel_BuiltIn_Print_Titles_5">#REF!</definedName>
    <definedName name="Excel_BuiltIn_Print_Titles_5_1" localSheetId="10">#REF!,#REF!</definedName>
    <definedName name="Excel_BuiltIn_Print_Titles_5_1">#REF!,#REF!</definedName>
    <definedName name="Excel_BuiltIn_Print_Titles_6" localSheetId="10">#REF!</definedName>
    <definedName name="Excel_BuiltIn_Print_Titles_6">#REF!</definedName>
    <definedName name="Excel_BuiltIn_Print_Titles_6_1" localSheetId="10">#REF!</definedName>
    <definedName name="Excel_BuiltIn_Print_Titles_6_1">#REF!</definedName>
    <definedName name="Excel_BuiltIn_Print_Titles_6_1_1" localSheetId="10">#REF!</definedName>
    <definedName name="Excel_BuiltIn_Print_Titles_6_1_1">#REF!</definedName>
    <definedName name="Excel_BuiltIn_Print_Titles_7" localSheetId="10">#REF!,#REF!</definedName>
    <definedName name="Excel_BuiltIn_Print_Titles_7">#REF!</definedName>
    <definedName name="Excel_BuiltIn_Print_Titles_7_1" localSheetId="10">#REF!</definedName>
    <definedName name="Excel_BuiltIn_Print_Titles_7_1">#REF!</definedName>
    <definedName name="Excel_BuiltIn_Print_Titles_7_1_1">#REF!</definedName>
    <definedName name="Excel_BuiltIn_Print_Titles_8">#REF!</definedName>
    <definedName name="Excel_BuiltIn_Print_Titles_8_1">#REF!</definedName>
    <definedName name="Excel_BuiltIn_Print_Titles_8_1_1" localSheetId="10">#REF!</definedName>
    <definedName name="Excel_BuiltIn_Print_Titles_8_1_1">#REF!</definedName>
    <definedName name="Excel_BuiltIn_Print_Titles_9">#REF!</definedName>
    <definedName name="Excel_BuiltIn_Print_Titles_9_1_1" localSheetId="10">#REF!</definedName>
    <definedName name="Excel_BuiltIn_Print_Titles_9_1_1">#REF!</definedName>
    <definedName name="exe">#REF!</definedName>
    <definedName name="exm">#REF!</definedName>
    <definedName name="exp">#REF!</definedName>
    <definedName name="EXPJAZIDA">#REF!</definedName>
    <definedName name="Ext">#REF!</definedName>
    <definedName name="EXT.BUEIRO">#REF!</definedName>
    <definedName name="EXT.DESCIDA">#REF!</definedName>
    <definedName name="EXT.DESCIDA.DIR">#REF!</definedName>
    <definedName name="EXT.DESCIDA.ESQ">#REF!</definedName>
    <definedName name="EXT.MEIOFIO">#REF!</definedName>
    <definedName name="EXT.PONTES">#REF!</definedName>
    <definedName name="EXT.SARJETA">#REF!</definedName>
    <definedName name="EXT.VALA">#REF!</definedName>
    <definedName name="EXT__m">#REF!</definedName>
    <definedName name="EXT_1">#REF!</definedName>
    <definedName name="ext_29">#N/A</definedName>
    <definedName name="EXTE">#REF!</definedName>
    <definedName name="EXTEN">#REF!</definedName>
    <definedName name="extensao">#REF!</definedName>
    <definedName name="Extensão">#REF!</definedName>
    <definedName name="Extensão_1">#REF!</definedName>
    <definedName name="EXTENSÃO1">#REF!</definedName>
    <definedName name="Extenso" localSheetId="10">#N/A</definedName>
    <definedName name="Extenso">#REF!</definedName>
    <definedName name="Extenso_1" localSheetId="10">#REF!</definedName>
    <definedName name="Extenso_1">#REF!</definedName>
    <definedName name="Extenso_10" localSheetId="10">#REF!</definedName>
    <definedName name="Extenso_10">#REF!</definedName>
    <definedName name="Extenso_12">#REF!</definedName>
    <definedName name="Extenso_13">#REF!</definedName>
    <definedName name="Extenso_14">#REF!</definedName>
    <definedName name="Extenso_19">#N/A</definedName>
    <definedName name="Extenso_2">#REF!</definedName>
    <definedName name="Extenso_21">#N/A</definedName>
    <definedName name="Extenso_22">#REF!</definedName>
    <definedName name="Extenso_23">#N/A</definedName>
    <definedName name="Extenso_24">#N/A</definedName>
    <definedName name="Extenso_25">#REF!</definedName>
    <definedName name="Extenso_26">#REF!</definedName>
    <definedName name="Extenso_27">#REF!</definedName>
    <definedName name="Extenso_28">#REF!</definedName>
    <definedName name="Extenso_29">#REF!</definedName>
    <definedName name="Extenso_3">#REF!</definedName>
    <definedName name="Extenso_30">#REF!</definedName>
    <definedName name="Extenso_31">#REF!</definedName>
    <definedName name="Extenso_32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#N/A</definedName>
    <definedName name="Extenso_4">#REF!</definedName>
    <definedName name="Extenso_40">#N/A</definedName>
    <definedName name="Extenso_41">#N/A</definedName>
    <definedName name="Extenso_42">#N/A</definedName>
    <definedName name="Extenso_43">#N/A</definedName>
    <definedName name="Extenso_44">#N/A</definedName>
    <definedName name="Extenso_45">#N/A</definedName>
    <definedName name="Extenso_46">#N/A</definedName>
    <definedName name="Extenso_47">#N/A</definedName>
    <definedName name="Extenso_48">#N/A</definedName>
    <definedName name="Extenso_5">#REF!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#REF!</definedName>
    <definedName name="Extenso_60">#N/A</definedName>
    <definedName name="Extenso_61">#N/A</definedName>
    <definedName name="Extenso_62">#N/A</definedName>
    <definedName name="Extenso_63">#N/A</definedName>
    <definedName name="Extenso_64">#N/A</definedName>
    <definedName name="Extenso_65">#N/A</definedName>
    <definedName name="Extenso_66">#N/A</definedName>
    <definedName name="Extenso_67">#N/A</definedName>
    <definedName name="Extenso_68">#N/A</definedName>
    <definedName name="Extenso_69">#N/A</definedName>
    <definedName name="Extenso_7">#REF!</definedName>
    <definedName name="Extenso_70">#N/A</definedName>
    <definedName name="Extenso_71">#N/A</definedName>
    <definedName name="Extenso_72">#N/A</definedName>
    <definedName name="Extenso_8">#REF!</definedName>
    <definedName name="Extenso_9">#REF!</definedName>
    <definedName name="ExtFaixa">#REF!</definedName>
    <definedName name="ExtFaixa2">#REF!</definedName>
    <definedName name="f" localSheetId="10">#REF!</definedName>
    <definedName name="f">#REF!</definedName>
    <definedName name="F_Compl" localSheetId="10">NA()</definedName>
    <definedName name="F_Compl">#REF!</definedName>
    <definedName name="F_Estr" localSheetId="10">NA()</definedName>
    <definedName name="F_Estr">#REF!</definedName>
    <definedName name="face" localSheetId="10">#REF!</definedName>
    <definedName name="face">#REF!</definedName>
    <definedName name="fad2x10" localSheetId="10">#REF!</definedName>
    <definedName name="fad2x10">#REF!</definedName>
    <definedName name="FAIXA_AN">#REF!</definedName>
    <definedName name="fanfaefnd" localSheetId="10" hidden="1">{#N/A,#N/A,FALSE,"Planilha";#N/A,#N/A,FALSE,"Resumo";#N/A,#N/A,FALSE,"Fisico";#N/A,#N/A,FALSE,"Financeiro";#N/A,#N/A,FALSE,"Financeiro"}</definedName>
    <definedName name="fanfaefnd" hidden="1">{#N/A,#N/A,FALSE,"Planilha";#N/A,#N/A,FALSE,"Resumo";#N/A,#N/A,FALSE,"Fisico";#N/A,#N/A,FALSE,"Financeiro";#N/A,#N/A,FALSE,"Financeiro"}</definedName>
    <definedName name="fapi">#REF!</definedName>
    <definedName name="FAT">#REF!</definedName>
    <definedName name="fator">#REF!</definedName>
    <definedName name="FATOR1">#REF!</definedName>
    <definedName name="fatoradm">#REF!</definedName>
    <definedName name="fatormob">#REF!</definedName>
    <definedName name="FATURAS2002">#REF!</definedName>
    <definedName name="FATURAS2002_1" localSheetId="10">{#N/A,#N/A,TRUE,"Serviços"}</definedName>
    <definedName name="FATURAS2002_1">{#N/A,#N/A,TRUE,"Serviços"}</definedName>
    <definedName name="FATURAS20022">#REF!</definedName>
    <definedName name="fc1a" localSheetId="10">#REF!</definedName>
    <definedName name="fc1a">#REF!</definedName>
    <definedName name="fc1a_10" localSheetId="10">#REF!</definedName>
    <definedName name="fc1a_10">#REF!</definedName>
    <definedName name="fc1a_25" localSheetId="10">#REF!</definedName>
    <definedName name="fc1a_25">#REF!</definedName>
    <definedName name="fc1a_27">#REF!</definedName>
    <definedName name="fc1a_29">#REF!</definedName>
    <definedName name="fc1a_9">#REF!</definedName>
    <definedName name="FC2A" localSheetId="10">#REF!</definedName>
    <definedName name="FC2A">#REF!</definedName>
    <definedName name="FC2A_10" localSheetId="10">#REF!</definedName>
    <definedName name="FC2A_10">#REF!</definedName>
    <definedName name="FC2A_25" localSheetId="10">#REF!</definedName>
    <definedName name="FC2A_25">#REF!</definedName>
    <definedName name="FC2A_27">#REF!</definedName>
    <definedName name="FC2A_29">#REF!</definedName>
    <definedName name="FC2A_9">#REF!</definedName>
    <definedName name="FC3A" localSheetId="10">#REF!</definedName>
    <definedName name="FC3A">#REF!</definedName>
    <definedName name="FC3A_10" localSheetId="10">#REF!</definedName>
    <definedName name="FC3A_10">#REF!</definedName>
    <definedName name="FC3A_25" localSheetId="10">#REF!</definedName>
    <definedName name="FC3A_25">#REF!</definedName>
    <definedName name="FC3A_27">#REF!</definedName>
    <definedName name="FC3A_29">#REF!</definedName>
    <definedName name="FC3A_9">#REF!</definedName>
    <definedName name="fce">#REF!</definedName>
    <definedName name="fcm">#REF!</definedName>
    <definedName name="fcpr">#REF!</definedName>
    <definedName name="FCT">#REF!</definedName>
    <definedName name="fda">#REF!</definedName>
    <definedName name="fdfdf" hidden="1">#REF!</definedName>
    <definedName name="fdfng">#REF!</definedName>
    <definedName name="fdjfksdjkfljsdlkfsjd">#REF!</definedName>
    <definedName name="fdsgdsgsdfgsdgsd" localSheetId="10">#REF!</definedName>
    <definedName name="fdsgdsgsdfgsdgsd">#REF!</definedName>
    <definedName name="FDVGD" hidden="1">#REF!</definedName>
    <definedName name="FE">#REF!</definedName>
    <definedName name="fer">#REF!</definedName>
    <definedName name="fernanda">#REF!</definedName>
    <definedName name="FEVA" localSheetId="10">#REF!</definedName>
    <definedName name="FEVA">#REF!</definedName>
    <definedName name="ff" hidden="1">#REF!</definedName>
    <definedName name="fffff" localSheetId="10" hidden="1">{"'EI 060 02'!$A$1:$K$59"}</definedName>
    <definedName name="fffff" hidden="1">{"'EI 060 02'!$A$1:$K$59"}</definedName>
    <definedName name="fffffff">#REF!</definedName>
    <definedName name="FFTY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gff">#REF!</definedName>
    <definedName name="fgff_1">#REF!</definedName>
    <definedName name="fgl">#REF!</definedName>
    <definedName name="fglr">#REF!</definedName>
    <definedName name="Fi" localSheetId="10">NA()</definedName>
    <definedName name="Fi">#REF!</definedName>
    <definedName name="figura1">"Figura 1"</definedName>
    <definedName name="fili">#REF!</definedName>
    <definedName name="filp">#REF!</definedName>
    <definedName name="Fim_Elementos" localSheetId="10">NA()</definedName>
    <definedName name="Fim_Elementos">#REF!</definedName>
    <definedName name="Fim_TiposDisp" localSheetId="10">NA()</definedName>
    <definedName name="Fim_TiposDisp">#REF!</definedName>
    <definedName name="fio2x75" localSheetId="10">#REF!</definedName>
    <definedName name="fio2x75">#REF!</definedName>
    <definedName name="fioa4" localSheetId="10">#REF!</definedName>
    <definedName name="fioa4">#REF!</definedName>
    <definedName name="fiom">#REF!</definedName>
    <definedName name="fiot2x0.6">#REF!</definedName>
    <definedName name="fiot4x0.6">#REF!</definedName>
    <definedName name="firma1">#REF!</definedName>
    <definedName name="firma2">#REF!</definedName>
    <definedName name="FITI">#REF!</definedName>
    <definedName name="FITOK">#REF!</definedName>
    <definedName name="FLU">#REF!</definedName>
    <definedName name="Fluência">#REF!</definedName>
    <definedName name="fluxo">#REF!</definedName>
    <definedName name="FoFo">#REF!</definedName>
    <definedName name="FOLHA01">#REF!</definedName>
    <definedName name="FOLHA01_1" localSheetId="10">{#N/A,#N/A,TRUE,"Serviços"}</definedName>
    <definedName name="FOLHA01_1">{#N/A,#N/A,TRUE,"Serviços"}</definedName>
    <definedName name="FOLHA011">#REF!</definedName>
    <definedName name="folha1">#REF!</definedName>
    <definedName name="folha1_1" localSheetId="10">{#N/A,#N/A,TRUE,"Serviços"}</definedName>
    <definedName name="folha1_1">{#N/A,#N/A,TRUE,"Serviços"}</definedName>
    <definedName name="folha11">#REF!</definedName>
    <definedName name="FORM_COND">#REF!</definedName>
    <definedName name="FORMA">#REF!</definedName>
    <definedName name="FORMA_AN">#REF!</definedName>
    <definedName name="FORMA_AT">#REF!</definedName>
    <definedName name="formula">"$#REF!.$F$11"</definedName>
    <definedName name="formulas" localSheetId="10">#REF!,#REF!,#REF!,#REF!,#REF!,#REF!,#REF!,#REF!,#REF!,#REF!,#REF!,#REF!,#REF!,#REF!,#REF!,#REF!,#REF!,#REF!,#REF!,#REF!</definedName>
    <definedName name="formulas">#REF!,#REF!,#REF!,#REF!,#REF!,#REF!,#REF!,#REF!,#REF!,#REF!,#REF!,#REF!,#REF!,#REF!,#REF!,#REF!,#REF!,#REF!,#REF!,#REF!</definedName>
    <definedName name="FORN_MEIO_FIO_AN">#REF!</definedName>
    <definedName name="FORN_MEIO_FIO_AT">#REF!</definedName>
    <definedName name="FORNEC_CAP20">#REF!</definedName>
    <definedName name="FORNEC_CM30">#REF!</definedName>
    <definedName name="FORNECIMENTO_AN">#REF!</definedName>
    <definedName name="FORNECIMENTO_AT">#REF!</definedName>
    <definedName name="Fot" localSheetId="10" hidden="1">{"'EI 060 02'!$A$1:$K$59"}</definedName>
    <definedName name="Fot" hidden="1">{"'EI 060 02'!$A$1:$K$59"}</definedName>
    <definedName name="fpvc">#REF!</definedName>
    <definedName name="fqewa">#REF!</definedName>
    <definedName name="fr">#REF!</definedName>
    <definedName name="frc">#REF!</definedName>
    <definedName name="fre">#REF!</definedName>
    <definedName name="FRESA">#REF!</definedName>
    <definedName name="FRESADESC">#REF!</definedName>
    <definedName name="FRESAGEM">#REF!</definedName>
    <definedName name="Fresagem01">#REF!</definedName>
    <definedName name="Fresagem011">#REF!</definedName>
    <definedName name="frp">#REF!</definedName>
    <definedName name="FS">#REF!</definedName>
    <definedName name="FS_1">#REF!</definedName>
    <definedName name="ftp">#REF!</definedName>
    <definedName name="fuel">#REF!</definedName>
    <definedName name="fuel_1">#REF!</definedName>
    <definedName name="G" localSheetId="10">#REF!</definedName>
    <definedName name="G">#REF!</definedName>
    <definedName name="G_1" localSheetId="10">NA()</definedName>
    <definedName name="G_1">#REF!</definedName>
    <definedName name="G_2" localSheetId="10">NA()</definedName>
    <definedName name="G_2">#REF!</definedName>
    <definedName name="galo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ma" localSheetId="10">NA()</definedName>
    <definedName name="Gama">#REF!</definedName>
    <definedName name="gas" localSheetId="10">#REF!</definedName>
    <definedName name="gas">#REF!</definedName>
    <definedName name="gas_1" localSheetId="10">#REF!</definedName>
    <definedName name="gas_1">#REF!</definedName>
    <definedName name="GASOL">#NAME?</definedName>
    <definedName name="GASOL_1">#REF!</definedName>
    <definedName name="GASOLINA" localSheetId="10">#REF!</definedName>
    <definedName name="GASOLINA">#NAME?</definedName>
    <definedName name="GAST" localSheetId="10">#REF!</definedName>
    <definedName name="GAST">#REF!</definedName>
    <definedName name="gdfsdfdsgsdgsd" localSheetId="10">#REF!</definedName>
    <definedName name="gdfsdfdsgsdgsd">#REF!</definedName>
    <definedName name="GEOVANI" localSheetId="10">#REF!</definedName>
    <definedName name="GEOVANI">#REF!</definedName>
    <definedName name="GEOVANI_25">#REF!</definedName>
    <definedName name="GEOVANI2">#REF!</definedName>
    <definedName name="GEOVANI2_25">#REF!</definedName>
    <definedName name="GFAJGSDJF" localSheetId="10">#REF!</definedName>
    <definedName name="GFAJGSDJF">#REF!</definedName>
    <definedName name="gfgfgfg">#REF!</definedName>
    <definedName name="GFJGFJ" localSheetId="10">#REF!</definedName>
    <definedName name="GFJGFJ">#REF!</definedName>
    <definedName name="ggggg">#REF!</definedName>
    <definedName name="ghghgh">#REF!</definedName>
    <definedName name="GHJ">#REF!</definedName>
    <definedName name="GI">#REF!</definedName>
    <definedName name="GJ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>#REF!</definedName>
    <definedName name="GJK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ml">#REF!</definedName>
    <definedName name="GP">#REF!</definedName>
    <definedName name="gra">#REF!</definedName>
    <definedName name="grad">#REF!</definedName>
    <definedName name="GRADUADA">#REF!</definedName>
    <definedName name="graf">#REF!</definedName>
    <definedName name="graf2">#REF!</definedName>
    <definedName name="gram">#REF!</definedName>
    <definedName name="GRAMADA">#REF!</definedName>
    <definedName name="GRAMAREPLANTIO">#REF!</definedName>
    <definedName name="gran">#REF!</definedName>
    <definedName name="Granito_01" localSheetId="10" hidden="1">{#N/A,#N/A,FALSE,"CM BAR";#N/A,#N/A,FALSE,"SUBSOLO";#N/A,#N/A,FALSE,"TERREO";#N/A,#N/A,FALSE,"TIPO";#N/A,#N/A,FALSE,"DUP  INF";#N/A,#N/A,FALSE,"DUP SUP"}</definedName>
    <definedName name="Granito_01" hidden="1">{#N/A,#N/A,FALSE,"CM BAR";#N/A,#N/A,FALSE,"SUBSOLO";#N/A,#N/A,FALSE,"TERREO";#N/A,#N/A,FALSE,"TIPO";#N/A,#N/A,FALSE,"DUP  INF";#N/A,#N/A,FALSE,"DUP SUP"}</definedName>
    <definedName name="granito_02" localSheetId="10">#REF!</definedName>
    <definedName name="granito_02">#REF!</definedName>
    <definedName name="grfm" localSheetId="10">#REF!</definedName>
    <definedName name="grfm">#REF!</definedName>
    <definedName name="grfm160" localSheetId="10">#REF!</definedName>
    <definedName name="grfm160">#REF!</definedName>
    <definedName name="grfm230">#REF!</definedName>
    <definedName name="grhr">#REF!</definedName>
    <definedName name="grm">#REF!</definedName>
    <definedName name="grx">#REF!</definedName>
    <definedName name="GST_MEC">#REF!</definedName>
    <definedName name="gtryfj">#REF!</definedName>
    <definedName name="gtryfj_1" localSheetId="10">{#N/A,#N/A,TRUE,"Serviços"}</definedName>
    <definedName name="gtryfj_1">{#N/A,#N/A,TRUE,"Serviços"}</definedName>
    <definedName name="gtryfjj">#REF!</definedName>
    <definedName name="GUI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a">"Figura 1"</definedName>
    <definedName name="guin">#REF!</definedName>
    <definedName name="H">#REF!</definedName>
    <definedName name="há" localSheetId="10">#REF!</definedName>
    <definedName name="há">#REF!</definedName>
    <definedName name="Haterr" localSheetId="10">NA()</definedName>
    <definedName name="Haterr">#REF!</definedName>
    <definedName name="Hcar" localSheetId="10">NA()</definedName>
    <definedName name="Hcar">#REF!</definedName>
    <definedName name="HENC" localSheetId="10">#REF!</definedName>
    <definedName name="HENC">#REF!</definedName>
    <definedName name="HGRET" localSheetId="10" hidden="1">{"'RR'!$A$2:$E$81"}</definedName>
    <definedName name="HGRET" hidden="1">{"'RR'!$A$2:$E$81"}</definedName>
    <definedName name="hhhhh">#REF!</definedName>
    <definedName name="Hi" localSheetId="10">NA()</definedName>
    <definedName name="Hi">#REF!</definedName>
    <definedName name="hi_10" localSheetId="10">#REF!</definedName>
    <definedName name="hi_10">#REF!</definedName>
    <definedName name="hi_25" localSheetId="10">#REF!</definedName>
    <definedName name="hi_25">#REF!</definedName>
    <definedName name="hi_27">#REF!</definedName>
    <definedName name="hi_29">#REF!</definedName>
    <definedName name="hi_9">#REF!</definedName>
    <definedName name="Histograma_Aço" hidden="1">#REF!</definedName>
    <definedName name="hjhjhjhju">#REF!</definedName>
    <definedName name="Hmís" localSheetId="10">NA()</definedName>
    <definedName name="Hmís">#REF!</definedName>
    <definedName name="HMOTO" localSheetId="10">#REF!</definedName>
    <definedName name="HMOTO">#REF!</definedName>
    <definedName name="hora" localSheetId="10">#REF!</definedName>
    <definedName name="hora">#REF!</definedName>
    <definedName name="hora_1">#REF!</definedName>
    <definedName name="HORAMÁQUINA" localSheetId="10">#REF!</definedName>
    <definedName name="HORAMÁQUINA">#REF!</definedName>
    <definedName name="HP">#REF!</definedName>
    <definedName name="HP.1">#REF!</definedName>
    <definedName name="Hpap" localSheetId="10">NA()</definedName>
    <definedName name="Hpap">#REF!</definedName>
    <definedName name="hrf" localSheetId="10">#REF!</definedName>
    <definedName name="hrf">#REF!</definedName>
    <definedName name="HSERV" localSheetId="10">#REF!</definedName>
    <definedName name="HSERV">#REF!</definedName>
    <definedName name="htm" localSheetId="10" hidden="1">{"'Plan1 (2)'!$A$5:$F$63"}</definedName>
    <definedName name="htm" hidden="1">{"'Plan1 (2)'!$A$5:$F$63"}</definedName>
    <definedName name="HTML_CodePage" hidden="1">1252</definedName>
    <definedName name="HTML_Control" localSheetId="10" hidden="1">{"'EI 060 02'!$A$1:$K$59"}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Title" hidden="1">"EI 060-02 Relatório"</definedName>
    <definedName name="hupu.">#REF!</definedName>
    <definedName name="i">#REF!</definedName>
    <definedName name="içhiç">#REF!</definedName>
    <definedName name="icm">#NAME?</definedName>
    <definedName name="IDENT_À_MEDIR">"N/E"</definedName>
    <definedName name="IDENT_MED_ANTERIOR">"J/M"</definedName>
    <definedName name="IDENT_MED_ATUAL">"M/A"</definedName>
    <definedName name="IDENT_NÃO_EXECUTAR">"R/C"</definedName>
    <definedName name="IDENT_PAV_EXIST">"P/E"</definedName>
    <definedName name="IDENTIFICAÇÃO">#REF!</definedName>
    <definedName name="idnjaz">#REF!</definedName>
    <definedName name="IE_001">#NAME?</definedName>
    <definedName name="IE_001_1">#REF!</definedName>
    <definedName name="IE_006">#NAME?</definedName>
    <definedName name="IE_006_1">#REF!</definedName>
    <definedName name="IE_007">#NAME?</definedName>
    <definedName name="IE_007_1">#REF!</definedName>
    <definedName name="IE_009">#NAME?</definedName>
    <definedName name="IE_009_1">#REF!</definedName>
    <definedName name="IE_013">#NAME?</definedName>
    <definedName name="IE_013_1">#REF!</definedName>
    <definedName name="IE_016">#NAME?</definedName>
    <definedName name="IE_016_1">#REF!</definedName>
    <definedName name="IE_101">#NAME?</definedName>
    <definedName name="IE_101_1">#REF!</definedName>
    <definedName name="IE_105">#NAME?</definedName>
    <definedName name="IE_105_1">#REF!</definedName>
    <definedName name="IE_107">#NAME?</definedName>
    <definedName name="IE_107_1">#REF!</definedName>
    <definedName name="IE_110">#NAME?</definedName>
    <definedName name="IE_110_1">#REF!</definedName>
    <definedName name="IE_111">#NAME?</definedName>
    <definedName name="IE_111_1">#REF!</definedName>
    <definedName name="IE_112">#NAME?</definedName>
    <definedName name="IE_112_1">#REF!</definedName>
    <definedName name="IE_113">#NAME?</definedName>
    <definedName name="IE_113_1">#REF!</definedName>
    <definedName name="IE_116">#NAME?</definedName>
    <definedName name="IE_116_1">#REF!</definedName>
    <definedName name="IE_118">#NAME?</definedName>
    <definedName name="IE_118_1">#REF!</definedName>
    <definedName name="IE_119">#NAME?</definedName>
    <definedName name="IE_119_1">#REF!</definedName>
    <definedName name="IE_122">#NAME?</definedName>
    <definedName name="IE_122_1">#REF!</definedName>
    <definedName name="IE_123">#NAME?</definedName>
    <definedName name="IE_123_1">#REF!</definedName>
    <definedName name="IE_208">#NAME?</definedName>
    <definedName name="IE_208_1">#REF!</definedName>
    <definedName name="IE_209">#NAME?</definedName>
    <definedName name="IE_209_1">#REF!</definedName>
    <definedName name="IE_302">#NAME?</definedName>
    <definedName name="IE_302_1">#REF!</definedName>
    <definedName name="IE_304">#NAME?</definedName>
    <definedName name="IE_304_1">#REF!</definedName>
    <definedName name="IE_306">#NAME?</definedName>
    <definedName name="IE_306_1">#REF!</definedName>
    <definedName name="IE_343">#NAME?</definedName>
    <definedName name="IE_343_1">#REF!</definedName>
    <definedName name="IE_400">#NAME?</definedName>
    <definedName name="IE_400_1">#REF!</definedName>
    <definedName name="IE_402">#NAME?</definedName>
    <definedName name="IE_402_1">#REF!</definedName>
    <definedName name="IE_406">#NAME?</definedName>
    <definedName name="IE_406_1">#REF!</definedName>
    <definedName name="IE_408">#NAME?</definedName>
    <definedName name="IE_408_1">#REF!</definedName>
    <definedName name="IE_410">#NAME?</definedName>
    <definedName name="IE_410_1">#REF!</definedName>
    <definedName name="IE_416">#NAME?</definedName>
    <definedName name="IE_416_1">#REF!</definedName>
    <definedName name="IE_502">#NAME?</definedName>
    <definedName name="IE_502_1">#REF!</definedName>
    <definedName name="IE_507">#NAME?</definedName>
    <definedName name="IE_507_1">#REF!</definedName>
    <definedName name="IE_508">#NAME?</definedName>
    <definedName name="IE_508_1">#REF!</definedName>
    <definedName name="IE_509">#NAME?</definedName>
    <definedName name="IE_509_1">#REF!</definedName>
    <definedName name="IE_601">#NAME?</definedName>
    <definedName name="IE_601_1">#REF!</definedName>
    <definedName name="IE_602">#NAME?</definedName>
    <definedName name="IE_602_1">#REF!</definedName>
    <definedName name="IE_904">#NAME?</definedName>
    <definedName name="IE_904_1">#REF!</definedName>
    <definedName name="IE_906">#NAME?</definedName>
    <definedName name="IE_906_1">#REF!</definedName>
    <definedName name="IE_914">#NAME?</definedName>
    <definedName name="IE_914_1">#REF!</definedName>
    <definedName name="IE_922">#NAME?</definedName>
    <definedName name="IE_922_1">#REF!</definedName>
    <definedName name="II">#REF!</definedName>
    <definedName name="ilçuil">#REF!</definedName>
    <definedName name="IM" localSheetId="10">#REF!</definedName>
    <definedName name="IM">#REF!</definedName>
    <definedName name="IM_25">#REF!</definedName>
    <definedName name="IMP">#REF!</definedName>
    <definedName name="IMPERMEABILIZACAO" localSheetId="10">#REF!</definedName>
    <definedName name="IMPERMEABILIZACAO">#REF!</definedName>
    <definedName name="Import.Apelido" hidden="1">#REF!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InicioObra" hidden="1">#REF!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Unidade" hidden="1">OFFSET(#REF!,1,0):OFFSET(#REF!,-1,0)</definedName>
    <definedName name="Import.UnitarioLicitado" hidden="1">OFFSET(#REF!,1,0):OFFSET(#REF!,-1,0)</definedName>
    <definedName name="IMPR">#REF!</definedName>
    <definedName name="IMPRI.UNI">#REF!</definedName>
    <definedName name="IMPRIMA">#REF!</definedName>
    <definedName name="IMPRIMAÇÃO">#REF!</definedName>
    <definedName name="IND">#REF!</definedName>
    <definedName name="INF_CIDADE">#REF!</definedName>
    <definedName name="INF_EMPREITEIRA">#REF!</definedName>
    <definedName name="INF_MED_NÚM">#REF!</definedName>
    <definedName name="INF_MED_PERÍODO">#REF!</definedName>
    <definedName name="Início_Elem" localSheetId="10">NA()</definedName>
    <definedName name="Início_Elem">#REF!</definedName>
    <definedName name="INSTALAÇÃO" localSheetId="10">#REF!</definedName>
    <definedName name="INSTALAÇÃO">#REF!</definedName>
    <definedName name="INSUMO" localSheetId="10">#REF!</definedName>
    <definedName name="INSUMO">#REF!</definedName>
    <definedName name="Insumos" localSheetId="11" hidden="1">#REF!</definedName>
    <definedName name="Insumos">#REF!</definedName>
    <definedName name="INSUMOS_MATERIAIS">OFFSET(#REF!,1,0,COUNT(#REF!),COUNTA(#REF!))</definedName>
    <definedName name="int">#REF!</definedName>
    <definedName name="inte">#REF!</definedName>
    <definedName name="intervencoes">#REF!</definedName>
    <definedName name="Intran" localSheetId="10" hidden="1">{"'teste'!$B$2:$R$49"}</definedName>
    <definedName name="Intran" hidden="1">{"'teste'!$B$2:$R$49"}</definedName>
    <definedName name="ioujeobn">#REF!</definedName>
    <definedName name="ipc">#REF!</definedName>
    <definedName name="ipf">#REF!</definedName>
    <definedName name="ir">#REF!</definedName>
    <definedName name="ir_5">#N/A</definedName>
    <definedName name="ir_6">#REF!</definedName>
    <definedName name="ir_7">#N/A</definedName>
    <definedName name="ir_7_1">NA()</definedName>
    <definedName name="ir_8">#N/A</definedName>
    <definedName name="ir_8_1">NA()</definedName>
    <definedName name="ir_9">#N/A</definedName>
    <definedName name="ir_9_1">NA()</definedName>
    <definedName name="Item">#REF!</definedName>
    <definedName name="Itens" localSheetId="11" hidden="1">#REF!</definedName>
    <definedName name="Itens" localSheetId="10">#REF!</definedName>
    <definedName name="Itens">#REF!</definedName>
    <definedName name="ittp1" localSheetId="10">#REF!</definedName>
    <definedName name="ittp1">#REF!</definedName>
    <definedName name="itup1">#REF!</definedName>
    <definedName name="itup2">#REF!</definedName>
    <definedName name="itup3">#REF!</definedName>
    <definedName name="iuoiaev">#REF!</definedName>
    <definedName name="j">#REF!</definedName>
    <definedName name="jaav">#REF!</definedName>
    <definedName name="jaav110x110">#REF!</definedName>
    <definedName name="jaav130x110">#REF!</definedName>
    <definedName name="jaav30x110">#REF!</definedName>
    <definedName name="jaav45x110">#REF!</definedName>
    <definedName name="jaav80x40">#REF!</definedName>
    <definedName name="jaf">#REF!</definedName>
    <definedName name="JAIRO" hidden="1">#REF!</definedName>
    <definedName name="JANA" localSheetId="10">#REF!</definedName>
    <definedName name="JANA">#REF!</definedName>
    <definedName name="JANEIRO2003">#REF!</definedName>
    <definedName name="JANEIRO2003_1" localSheetId="10">{#N/A,#N/A,TRUE,"Serviços"}</definedName>
    <definedName name="JANEIRO2003_1">{#N/A,#N/A,TRUE,"Serviços"}</definedName>
    <definedName name="JANEIRO20033">#REF!</definedName>
    <definedName name="JAZIDA">#REF!</definedName>
    <definedName name="Jazidas" localSheetId="10">#REF!</definedName>
    <definedName name="Jazidas">#REF!</definedName>
    <definedName name="jdp">#REF!</definedName>
    <definedName name="jef">#REF!</definedName>
    <definedName name="jfr100x110">#REF!</definedName>
    <definedName name="jhh">#REF!</definedName>
    <definedName name="jhjhjhjju">#REF!</definedName>
    <definedName name="jjjjj">#REF!</definedName>
    <definedName name="JJJJJL">#REF!</definedName>
    <definedName name="jla1\220">#REF!</definedName>
    <definedName name="jmv">#REF!</definedName>
    <definedName name="jmv110x110">#REF!</definedName>
    <definedName name="jmv130x110">#REF!</definedName>
    <definedName name="jmv30x110">#REF!</definedName>
    <definedName name="jmv45x110">#REF!</definedName>
    <definedName name="jmv80x40">#REF!</definedName>
    <definedName name="jo">#REF!</definedName>
    <definedName name="JOAO">#REF!</definedName>
    <definedName name="JOAO1">#REF!</definedName>
    <definedName name="JOGADA">#REF!</definedName>
    <definedName name="JOSE">#REF!</definedName>
    <definedName name="jtp1.5x3">#REF!</definedName>
    <definedName name="jtp2x3">#REF!</definedName>
    <definedName name="jtp3x3">#REF!</definedName>
    <definedName name="juca">#REF!</definedName>
    <definedName name="JULA" localSheetId="10">#REF!</definedName>
    <definedName name="JULA">#REF!</definedName>
    <definedName name="jun">#REF!</definedName>
    <definedName name="JUNA">#REF!</definedName>
    <definedName name="justificativa">#REF!</definedName>
    <definedName name="jvm100x110">#REF!</definedName>
    <definedName name="jvm180x110">#REF!</definedName>
    <definedName name="jvtf130x105">#REF!</definedName>
    <definedName name="jvtf135x50">#REF!</definedName>
    <definedName name="jvtt130x105">#REF!</definedName>
    <definedName name="jvtt135x50">#REF!</definedName>
    <definedName name="k">#REF!</definedName>
    <definedName name="k_1">#REF!</definedName>
    <definedName name="K_Dupla" localSheetId="10">NA()</definedName>
    <definedName name="K_Dupla">#REF!</definedName>
    <definedName name="K_Simples" localSheetId="10">NA()</definedName>
    <definedName name="K_Simples">#REF!</definedName>
    <definedName name="kk">NA()</definedName>
    <definedName name="kkk">#REF!</definedName>
    <definedName name="kkkkkk">#REF!</definedName>
    <definedName name="klar">#REF!</definedName>
    <definedName name="klklklkl">#REF!</definedName>
    <definedName name="km">#REF!</definedName>
    <definedName name="KM.406.407">#REF!</definedName>
    <definedName name="KM.406.407_1">#REF!</definedName>
    <definedName name="km_1">#REF!</definedName>
    <definedName name="KM406407_1">#REF!</definedName>
    <definedName name="kwh">#REF!</definedName>
    <definedName name="kwh_1">#REF!</definedName>
    <definedName name="L_AREIA_AN">#REF!</definedName>
    <definedName name="L_AREIA_AT">#REF!</definedName>
    <definedName name="L_BRITA_AN">#REF!</definedName>
    <definedName name="L_BRITA_AT">#REF!</definedName>
    <definedName name="L_CASCALHO_AN">#REF!</definedName>
    <definedName name="L_CASCALHO_AT">#REF!</definedName>
    <definedName name="L_FAIXA">#REF!</definedName>
    <definedName name="L_MARROADA_AN">#REF!</definedName>
    <definedName name="L_MARROADA_AT">#REF!</definedName>
    <definedName name="L_TAB_PREÇOS">#REF!</definedName>
    <definedName name="la">#REF!</definedName>
    <definedName name="la_1">#REF!</definedName>
    <definedName name="lab">#REF!</definedName>
    <definedName name="labb">#REF!</definedName>
    <definedName name="LADO">#REF!</definedName>
    <definedName name="LAMA">#REF!</definedName>
    <definedName name="LAMADA">#REF!</definedName>
    <definedName name="LAMADAS">#REF!</definedName>
    <definedName name="LAMAG">#REF!</definedName>
    <definedName name="LAMAS">#REF!</definedName>
    <definedName name="LANTERNA">#REF!</definedName>
    <definedName name="LARANJEIRAS">#REF!</definedName>
    <definedName name="LARG">#REF!</definedName>
    <definedName name="Largura_da_Faixa_de_Tráfego___...........">#REF!</definedName>
    <definedName name="LASTRO_AN">#REF!</definedName>
    <definedName name="LASTRO_AT">#REF!</definedName>
    <definedName name="LB">#REF!</definedName>
    <definedName name="lbla13">#REF!</definedName>
    <definedName name="lbla14">#REF!</definedName>
    <definedName name="lbla15">#REF!</definedName>
    <definedName name="lbla16">#REF!</definedName>
    <definedName name="lbla17">#REF!</definedName>
    <definedName name="lbla18">#REF!</definedName>
    <definedName name="lbla19">#REF!</definedName>
    <definedName name="lbla2">#REF!</definedName>
    <definedName name="lbla20">#REF!</definedName>
    <definedName name="lbla21">#REF!</definedName>
    <definedName name="lbla22">#REF!</definedName>
    <definedName name="lbla23">#REF!</definedName>
    <definedName name="lbla24">#REF!</definedName>
    <definedName name="lbla25">#REF!</definedName>
    <definedName name="lbla27">#REF!</definedName>
    <definedName name="lbla28">#REF!</definedName>
    <definedName name="LBU">#REF!</definedName>
    <definedName name="Lcar" localSheetId="10">NA()</definedName>
    <definedName name="Lcar">#REF!</definedName>
    <definedName name="LD" localSheetId="10">#REF!</definedName>
    <definedName name="LD">#REF!</definedName>
    <definedName name="LDA" localSheetId="10">#REF!</definedName>
    <definedName name="LDA">#REF!</definedName>
    <definedName name="LDI" localSheetId="10">#REF!</definedName>
    <definedName name="LDI">#REF!</definedName>
    <definedName name="LDI_1">#REF!</definedName>
    <definedName name="ldr25x20">#REF!</definedName>
    <definedName name="ldr32x20">#REF!</definedName>
    <definedName name="ldr32x25">#REF!</definedName>
    <definedName name="LEIS">#REF!</definedName>
    <definedName name="LEIVAS">#REF!</definedName>
    <definedName name="lfl2x40">#REF!</definedName>
    <definedName name="Li" localSheetId="10">NA()</definedName>
    <definedName name="Li">#REF!</definedName>
    <definedName name="lias" localSheetId="10">#REF!</definedName>
    <definedName name="lias">#REF!</definedName>
    <definedName name="lidia" localSheetId="10">#REF!</definedName>
    <definedName name="lidia">#REF!</definedName>
    <definedName name="LIG_BETUMINOSOS">#REF!</definedName>
    <definedName name="liga1" localSheetId="10">#REF!</definedName>
    <definedName name="liga1">#REF!</definedName>
    <definedName name="liga2" localSheetId="10">#REF!</definedName>
    <definedName name="liga2">#REF!</definedName>
    <definedName name="liga3" localSheetId="10">#REF!</definedName>
    <definedName name="liga3">#REF!</definedName>
    <definedName name="ligação">#REF!</definedName>
    <definedName name="lige1">#REF!</definedName>
    <definedName name="lige2">#REF!</definedName>
    <definedName name="lige3">#REF!</definedName>
    <definedName name="LILASDRENA" localSheetId="10">#REF!</definedName>
    <definedName name="LILASDRENA">#REF!</definedName>
    <definedName name="LILASDRENA_25">#REF!</definedName>
    <definedName name="lim">#REF!</definedName>
    <definedName name="Limp_1">#REF!</definedName>
    <definedName name="Limp_14">#N/A</definedName>
    <definedName name="Limp_7_1">#REF!</definedName>
    <definedName name="Limp_7_14">#N/A</definedName>
    <definedName name="LIMPJAZIDA">#REF!</definedName>
    <definedName name="LIMPPONTE_1">#REF!</definedName>
    <definedName name="LIMPPONTE_14">#N/A</definedName>
    <definedName name="LIN_CÓD">#REF!</definedName>
    <definedName name="Lin_Logo" localSheetId="10">NA()</definedName>
    <definedName name="Lin_Logo">#REF!</definedName>
    <definedName name="Linha_Fórmula" localSheetId="10">#REF!</definedName>
    <definedName name="Linha_Fórmula">#REF!</definedName>
    <definedName name="Linha_Subtotal" localSheetId="10">#REF!</definedName>
    <definedName name="Linha_Subtotal">#REF!</definedName>
    <definedName name="LISTA" localSheetId="10">#REF!</definedName>
    <definedName name="LISTA">#REF!</definedName>
    <definedName name="lista_atual">#REF!</definedName>
    <definedName name="LISTA_CÓD_MEDIÇÕES">#REF!</definedName>
    <definedName name="LISTA_NUM_CONTRATOS">#REF!</definedName>
    <definedName name="lixo" localSheetId="10">#REF!</definedName>
    <definedName name="lixo">#REF!</definedName>
    <definedName name="liz">#N/A</definedName>
    <definedName name="llb">#REF!</definedName>
    <definedName name="llbcs">#REF!</definedName>
    <definedName name="LLL" localSheetId="10">#REF!</definedName>
    <definedName name="LLL">#REF!</definedName>
    <definedName name="llllllll">#REF!</definedName>
    <definedName name="llllllll_2">#REF!</definedName>
    <definedName name="llllllll_25">#REF!</definedName>
    <definedName name="llllllll_26">#REF!</definedName>
    <definedName name="llllllll_27">#REF!</definedName>
    <definedName name="Lmís" localSheetId="10">NA()</definedName>
    <definedName name="Lmís">#REF!</definedName>
    <definedName name="lnm" localSheetId="10">#REF!</definedName>
    <definedName name="lnm">#REF!</definedName>
    <definedName name="LNNN" localSheetId="10">#REF!</definedName>
    <definedName name="LNNN">#REF!</definedName>
    <definedName name="lo" localSheetId="10" hidden="1">{#N/A,#N/A,FALSE,"CM BAR";#N/A,#N/A,FALSE,"SUBSOLO";#N/A,#N/A,FALSE,"TERREO";#N/A,#N/A,FALSE,"TIPO";#N/A,#N/A,FALSE,"DUP  INF";#N/A,#N/A,FALSE,"DUP SUP"}</definedName>
    <definedName name="lo" hidden="1">{#N/A,#N/A,FALSE,"CM BAR";#N/A,#N/A,FALSE,"SUBSOLO";#N/A,#N/A,FALSE,"TERREO";#N/A,#N/A,FALSE,"TIPO";#N/A,#N/A,FALSE,"DUP  INF";#N/A,#N/A,FALSE,"DUP SUP"}</definedName>
    <definedName name="lo_1" localSheetId="10" hidden="1">{#N/A,#N/A,FALSE,"CM BAR";#N/A,#N/A,FALSE,"SUBSOLO";#N/A,#N/A,FALSE,"TERREO";#N/A,#N/A,FALSE,"TIPO";#N/A,#N/A,FALSE,"DUP  INF";#N/A,#N/A,FALSE,"DUP SUP"}</definedName>
    <definedName name="lo_1" hidden="1">{#N/A,#N/A,FALSE,"CM BAR";#N/A,#N/A,FALSE,"SUBSOLO";#N/A,#N/A,FALSE,"TERREO";#N/A,#N/A,FALSE,"TIPO";#N/A,#N/A,FALSE,"DUP  INF";#N/A,#N/A,FALSE,"DUP SUP"}</definedName>
    <definedName name="LOC">#REF!</definedName>
    <definedName name="LOC.CANTEIRO">#REF!</definedName>
    <definedName name="LOCAÇÃO">#REF!</definedName>
    <definedName name="LOCAÇÃO_AN">#REF!</definedName>
    <definedName name="LOCAÇÃO_AT">#REF!</definedName>
    <definedName name="Local" hidden="1">""</definedName>
    <definedName name="Logotipo" localSheetId="10">NA()</definedName>
    <definedName name="Logotipo">#REF!</definedName>
    <definedName name="LOTE" localSheetId="11">#REF!</definedName>
    <definedName name="LOTE" localSheetId="10">#REF!</definedName>
    <definedName name="lote">#REF!</definedName>
    <definedName name="LOTES" localSheetId="10">#REF!</definedName>
    <definedName name="LOTES">#REF!</definedName>
    <definedName name="LP" localSheetId="10">#REF!</definedName>
    <definedName name="LP">#REF!</definedName>
    <definedName name="Lpap" localSheetId="10">NA()</definedName>
    <definedName name="Lpap">#REF!</definedName>
    <definedName name="lpb" localSheetId="10">#REF!</definedName>
    <definedName name="lpb">#REF!</definedName>
    <definedName name="lpfl20" localSheetId="10">#REF!</definedName>
    <definedName name="lpfl20">#REF!</definedName>
    <definedName name="lpfl40">#REF!</definedName>
    <definedName name="lpm8f">#REF!</definedName>
    <definedName name="lpm8p">#REF!</definedName>
    <definedName name="lpmp">#REF!</definedName>
    <definedName name="LPS">#REF!</definedName>
    <definedName name="LPTE">#REF!</definedName>
    <definedName name="LRANJA">#REF!</definedName>
    <definedName name="ls">#REF!</definedName>
    <definedName name="LSMF">#REF!</definedName>
    <definedName name="LSO">#REF!</definedName>
    <definedName name="Lt_G" localSheetId="10">NA()</definedName>
    <definedName name="Lt_G">#REF!</definedName>
    <definedName name="Lt_M" localSheetId="10">NA()</definedName>
    <definedName name="Lt_M">#REF!</definedName>
    <definedName name="Lt_P" localSheetId="10">NA()</definedName>
    <definedName name="Lt_P">#REF!</definedName>
    <definedName name="lta" localSheetId="10">#REF!</definedName>
    <definedName name="lta">#REF!</definedName>
    <definedName name="lu" localSheetId="10">#REF!</definedName>
    <definedName name="lu">#REF!</definedName>
    <definedName name="lub">#REF!</definedName>
    <definedName name="LUCRO">#REF!</definedName>
    <definedName name="LUCROMATBET">#REF!</definedName>
    <definedName name="luis" localSheetId="10" hidden="1">{"'Plan1 (2)'!$A$5:$F$63"}</definedName>
    <definedName name="luis" hidden="1">{"'Plan1 (2)'!$A$5:$F$63"}</definedName>
    <definedName name="luv">#REF!</definedName>
    <definedName name="LVC">#REF!</definedName>
    <definedName name="LVD">#REF!</definedName>
    <definedName name="lvp1\2">#REF!</definedName>
    <definedName name="lxa">#REF!</definedName>
    <definedName name="M">#REF!</definedName>
    <definedName name="M_003">#NAME?</definedName>
    <definedName name="M_003_1">#REF!</definedName>
    <definedName name="M_1" localSheetId="10">NA()</definedName>
    <definedName name="M_1">#REF!</definedName>
    <definedName name="M_100">#NAME?</definedName>
    <definedName name="M_100_1" localSheetId="10">#REF!</definedName>
    <definedName name="M_100_1">#REF!</definedName>
    <definedName name="M_2" localSheetId="10">NA()</definedName>
    <definedName name="M_2">#REF!</definedName>
    <definedName name="M_202">#NAME?</definedName>
    <definedName name="M_202_1" localSheetId="10">#REF!</definedName>
    <definedName name="M_202_1">#REF!</definedName>
    <definedName name="M_205">#NAME?</definedName>
    <definedName name="M_205_1" localSheetId="10">#REF!</definedName>
    <definedName name="M_205_1">#REF!</definedName>
    <definedName name="M_210">#NAME?</definedName>
    <definedName name="M_210_1">#REF!</definedName>
    <definedName name="M_211">#NAME?</definedName>
    <definedName name="M_211_1">#REF!</definedName>
    <definedName name="M_319">#NAME?</definedName>
    <definedName name="M_319_1">#REF!</definedName>
    <definedName name="M_320">#NAME?</definedName>
    <definedName name="M_320_1">#REF!</definedName>
    <definedName name="M_321">#NAME?</definedName>
    <definedName name="M_321_1">#REF!</definedName>
    <definedName name="M_334">#NAME?</definedName>
    <definedName name="M_334_1">#REF!</definedName>
    <definedName name="M_335">#NAME?</definedName>
    <definedName name="M_335_1">#REF!</definedName>
    <definedName name="M_343">#NAME?</definedName>
    <definedName name="M_343_1">#REF!</definedName>
    <definedName name="M_346">#NAME?</definedName>
    <definedName name="M_346_1">#REF!</definedName>
    <definedName name="M_405">#NAME?</definedName>
    <definedName name="M_405_1">#REF!</definedName>
    <definedName name="M_406">#NAME?</definedName>
    <definedName name="M_406_1">#REF!</definedName>
    <definedName name="M_408">#NAME?</definedName>
    <definedName name="M_408_1">#REF!</definedName>
    <definedName name="M_413">#NAME?</definedName>
    <definedName name="M_413_1">#REF!</definedName>
    <definedName name="M_420">#NAME?</definedName>
    <definedName name="M_420_1">#REF!</definedName>
    <definedName name="M_421">#NAME?</definedName>
    <definedName name="M_421_1">#REF!</definedName>
    <definedName name="M_601">#NAME?</definedName>
    <definedName name="M_601_1">#REF!</definedName>
    <definedName name="M_607">#NAME?</definedName>
    <definedName name="M_607_1">#REF!</definedName>
    <definedName name="M_608">#NAME?</definedName>
    <definedName name="M_608_1">#REF!</definedName>
    <definedName name="M_609">#NAME?</definedName>
    <definedName name="M_609_1">#REF!</definedName>
    <definedName name="M_611">#NAME?</definedName>
    <definedName name="M_611_1">#REF!</definedName>
    <definedName name="M_615">#NAME?</definedName>
    <definedName name="M_615_1">#REF!</definedName>
    <definedName name="M_616">#NAME?</definedName>
    <definedName name="M_616_1">#REF!</definedName>
    <definedName name="M_619">#NAME?</definedName>
    <definedName name="M_619_1">#REF!</definedName>
    <definedName name="M_621">#NAME?</definedName>
    <definedName name="M_621_1">#REF!</definedName>
    <definedName name="M_702">#NAME?</definedName>
    <definedName name="M_702_1">#REF!</definedName>
    <definedName name="M_704">#NAME?</definedName>
    <definedName name="M_704_1">#REF!</definedName>
    <definedName name="M_710">#NAME?</definedName>
    <definedName name="M_710_1">#REF!</definedName>
    <definedName name="m_800">#NAME?</definedName>
    <definedName name="m_800_1">#REF!</definedName>
    <definedName name="M_905">#NAME?</definedName>
    <definedName name="M_905_1">#REF!</definedName>
    <definedName name="M_912">#NAME?</definedName>
    <definedName name="M_912_1">#REF!</definedName>
    <definedName name="M_965">#NAME?</definedName>
    <definedName name="M_965_1">#REF!</definedName>
    <definedName name="M_969">#NAME?</definedName>
    <definedName name="M_969_1">#REF!</definedName>
    <definedName name="M_970">#NAME?</definedName>
    <definedName name="M_970_1">#REF!</definedName>
    <definedName name="M_972">#NAME?</definedName>
    <definedName name="M_972_1">#REF!</definedName>
    <definedName name="M_973">#NAME?</definedName>
    <definedName name="M_973_1">#REF!</definedName>
    <definedName name="M_975">#NAME?</definedName>
    <definedName name="M_975_1">#REF!</definedName>
    <definedName name="M_980">#NAME?</definedName>
    <definedName name="M_980_1">#REF!</definedName>
    <definedName name="MA">#REF!</definedName>
    <definedName name="MAAUQ">#REF!</definedName>
    <definedName name="MAAUQ_1">#REF!</definedName>
    <definedName name="mac">#REF!</definedName>
    <definedName name="MACAP50">#REF!</definedName>
    <definedName name="MACM30">#REF!</definedName>
    <definedName name="Macro1" localSheetId="10">#REF!</definedName>
    <definedName name="Macro1">#REF!</definedName>
    <definedName name="Macro2" localSheetId="10">#REF!</definedName>
    <definedName name="Macro2">#REF!</definedName>
    <definedName name="mad" localSheetId="10">#REF!</definedName>
    <definedName name="mad">#REF!</definedName>
    <definedName name="MAEMULFLEX" localSheetId="10">#REF!</definedName>
    <definedName name="MAEMULFLEX">#REF!</definedName>
    <definedName name="MAIA" localSheetId="10">#REF!</definedName>
    <definedName name="MAIA">#REF!</definedName>
    <definedName name="MAN_BARRO_2_AN">#REF!</definedName>
    <definedName name="MAN_BARRO_2_AT">#REF!</definedName>
    <definedName name="MAN_BARRO_4_AN">#REF!</definedName>
    <definedName name="MAN_BARRO_4_AT">#REF!</definedName>
    <definedName name="MAN_CAMADAS_AN">#REF!</definedName>
    <definedName name="MAN_CAMADAS_AT">#REF!</definedName>
    <definedName name="MAN_CASCALHO_2_AN">#REF!</definedName>
    <definedName name="MAN_CASCALHO_2_AT">#REF!</definedName>
    <definedName name="MAN_CASCALHO_4_AN">#REF!</definedName>
    <definedName name="MAN_CASCALHO_4_AT">#REF!</definedName>
    <definedName name="MAN_COMPRESSOR_2_AN">#REF!</definedName>
    <definedName name="MAN_COMPRESSOR_2_AT">#REF!</definedName>
    <definedName name="MAN_COMPRESSOR_4_AN">#REF!</definedName>
    <definedName name="MAN_COMPRESSOR_4_AT">#REF!</definedName>
    <definedName name="MAN_EXPLOSIVO_2_AN">#REF!</definedName>
    <definedName name="MAN_EXPLOSIVO_2_AT">#REF!</definedName>
    <definedName name="MAN_EXPLOSIVO_4_AN">#REF!</definedName>
    <definedName name="MAN_EXPLOSIVO_4_AT">#REF!</definedName>
    <definedName name="MAN_GST_AN">#REF!</definedName>
    <definedName name="MAN_GST_AT">#REF!</definedName>
    <definedName name="MAN_MATACÃO_2_AN">#REF!</definedName>
    <definedName name="MAN_MATACÃO_2_AT">#REF!</definedName>
    <definedName name="MAN_MATACÃO_4_AN">#REF!</definedName>
    <definedName name="MAN_MATACÃO_4_AT">#REF!</definedName>
    <definedName name="MAN_SEM_AN">#REF!</definedName>
    <definedName name="MAN_SEM_AT">#REF!</definedName>
    <definedName name="MAN_TERRA_2_AN">#REF!</definedName>
    <definedName name="MAN_TERRA_2_AT">#REF!</definedName>
    <definedName name="MAN_TERRA_4_AN">#REF!</definedName>
    <definedName name="MAN_TERRA_4_AT">#REF!</definedName>
    <definedName name="MANTO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o">#REF!</definedName>
    <definedName name="mão">#REF!</definedName>
    <definedName name="MÃODEOBRA" localSheetId="10">#REF!</definedName>
    <definedName name="MÃODEOBRA">#NAME?</definedName>
    <definedName name="map" localSheetId="10">#REF!</definedName>
    <definedName name="map">#REF!</definedName>
    <definedName name="MAQSERV" localSheetId="10">#REF!</definedName>
    <definedName name="MAQSERV">#REF!</definedName>
    <definedName name="MAQSERV048" localSheetId="10">#REF!</definedName>
    <definedName name="MAQSERV048">#REF!</definedName>
    <definedName name="mar">#REF!</definedName>
    <definedName name="MARA" localSheetId="10">#REF!</definedName>
    <definedName name="MARA">#REF!</definedName>
    <definedName name="MARR1C">#REF!</definedName>
    <definedName name="MARR1CP">#REF!</definedName>
    <definedName name="MARR2CP">#REF!</definedName>
    <definedName name="mas">#REF!</definedName>
    <definedName name="Massa">#REF!</definedName>
    <definedName name="MASTER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STE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">#REF!</definedName>
    <definedName name="MATACÃO_MAN_ATÉ_2">#REF!</definedName>
    <definedName name="MATACÃO_MEC_AC_4">#REF!</definedName>
    <definedName name="MATACÃO_MEC_ATÉ_2">#REF!</definedName>
    <definedName name="MATACÃO_MEC_ATÉ_4">#REF!</definedName>
    <definedName name="MATBET">#REF!</definedName>
    <definedName name="MATCIVIL">#REF!</definedName>
    <definedName name="mater">#REF!</definedName>
    <definedName name="MATERIAIS">#REF!</definedName>
    <definedName name="MATERIAL" localSheetId="10">#REF!</definedName>
    <definedName name="MATERIAL">#NAME?</definedName>
    <definedName name="material_1" localSheetId="10">#REF!</definedName>
    <definedName name="material_1">#REF!</definedName>
    <definedName name="mattubcust" localSheetId="10">#REF!</definedName>
    <definedName name="mattubcust">#REF!</definedName>
    <definedName name="MAU">#REF!</definedName>
    <definedName name="Max" localSheetId="11" hidden="1">COUNTIF(#REF!,"&lt;&gt;0")+3</definedName>
    <definedName name="Max" localSheetId="10">#REF!</definedName>
    <definedName name="Max">#REF!</definedName>
    <definedName name="MBF">#REF!</definedName>
    <definedName name="mbo">#REF!</definedName>
    <definedName name="mbp">#REF!</definedName>
    <definedName name="MBQ">#REF!</definedName>
    <definedName name="MBQA">#REF!</definedName>
    <definedName name="MBQT">#REF!</definedName>
    <definedName name="MBUQ">#REF!</definedName>
    <definedName name="MBUQACBC">#REF!</definedName>
    <definedName name="MBV">#REF!</definedName>
    <definedName name="MBV_150_AN">#REF!</definedName>
    <definedName name="MBV_150_AT">#REF!</definedName>
    <definedName name="MBV_200_AN">#REF!</definedName>
    <definedName name="MBV_200_AT">#REF!</definedName>
    <definedName name="MBV_250_AN">#REF!</definedName>
    <definedName name="MBV_250_AT">#REF!</definedName>
    <definedName name="MBV_300_AN">#REF!</definedName>
    <definedName name="MBV_300_AT">#REF!</definedName>
    <definedName name="MBV_350_AN">#REF!</definedName>
    <definedName name="MBV_350_AT">#REF!</definedName>
    <definedName name="MBV_375_AN">#REF!</definedName>
    <definedName name="MBV_375_AT">#REF!</definedName>
    <definedName name="MBV_400_AN">#REF!</definedName>
    <definedName name="MBV_400_AT">#REF!</definedName>
    <definedName name="MC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a">#REF!</definedName>
    <definedName name="MCM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D">#REF!</definedName>
    <definedName name="MDO">#REF!</definedName>
    <definedName name="ME_1">#REF!</definedName>
    <definedName name="ME_14">#N/A</definedName>
    <definedName name="MEC_BARRO_2_AN">#REF!</definedName>
    <definedName name="MEC_BARRO_2_AT">#REF!</definedName>
    <definedName name="MEC_BARRO_4_AN">#REF!</definedName>
    <definedName name="MEC_BARRO_4_AT">#REF!</definedName>
    <definedName name="MEC_BARRO_6_AN">#REF!</definedName>
    <definedName name="MEC_BARRO_6_AT">#REF!</definedName>
    <definedName name="MEC_CAMADAS_AN">#REF!</definedName>
    <definedName name="MEC_CAMADAS_AT">#REF!</definedName>
    <definedName name="MEC_GST_AN">#REF!</definedName>
    <definedName name="MEC_GST_AT">#REF!</definedName>
    <definedName name="MEC_MATACÃO_2_AN">#REF!</definedName>
    <definedName name="MEC_MATACÃO_2_AT">#REF!</definedName>
    <definedName name="MEC_MATACÃO_4_AN">#REF!</definedName>
    <definedName name="MEC_MATACÃO_4_AT">#REF!</definedName>
    <definedName name="MEC_MATACÃO_6_AN">#REF!</definedName>
    <definedName name="MEC_MATACÃO_6_AT">#REF!</definedName>
    <definedName name="MEC_SEM_AN">#REF!</definedName>
    <definedName name="MEC_SEM_AT">#REF!</definedName>
    <definedName name="MEC_TERRA_2_AN">#REF!</definedName>
    <definedName name="MEC_TERRA_2_AT">#REF!</definedName>
    <definedName name="MEC_TERRA_4_AN">#REF!</definedName>
    <definedName name="MEC_TERRA_4_AT">#REF!</definedName>
    <definedName name="MEC_TERRA_6_AN">#REF!</definedName>
    <definedName name="MEC_TERRA_6_AT">#REF!</definedName>
    <definedName name="Mecanica">#REF!</definedName>
    <definedName name="Mecanica_5">#N/A</definedName>
    <definedName name="Mecanica_6">#REF!</definedName>
    <definedName name="Mecanica_7">#N/A</definedName>
    <definedName name="Mecanica_7_1">NA()</definedName>
    <definedName name="Mecanica_8">#REF!</definedName>
    <definedName name="Mecanica_9">#N/A</definedName>
    <definedName name="Mecanica_9_1">NA()</definedName>
    <definedName name="MED">#REF!</definedName>
    <definedName name="MED_MÁXIMA">#REF!</definedName>
    <definedName name="Medição" localSheetId="10">#REF!</definedName>
    <definedName name="MEDIÇÃO">#REF!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ÇÕES">#REF!</definedName>
    <definedName name="Medidas_Período">#REF!</definedName>
    <definedName name="medir">#REF!</definedName>
    <definedName name="meio">#REF!</definedName>
    <definedName name="MEIO_FIO">#REF!</definedName>
    <definedName name="Mem.01" localSheetId="10" hidden="1">{"'Plan1 (2)'!$A$5:$F$63"}</definedName>
    <definedName name="Mem.01" hidden="1">{"'Plan1 (2)'!$A$5:$F$63"}</definedName>
    <definedName name="MENU">#REF!</definedName>
    <definedName name="MENU.CRONO" hidden="1">OFFSET(#REF!,1,0)</definedName>
    <definedName name="MERDA">#REF!</definedName>
    <definedName name="MERDA_25">#REF!</definedName>
    <definedName name="mes">#REF!</definedName>
    <definedName name="MÊS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STRE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TÁLICO">#REF!</definedName>
    <definedName name="METÁLICO_AN">#REF!</definedName>
    <definedName name="METÁLICO_AT">#REF!</definedName>
    <definedName name="Meu" localSheetId="10">#REF!</definedName>
    <definedName name="Meu">#REF!</definedName>
    <definedName name="MF">#REF!</definedName>
    <definedName name="mfgi11\2">#REF!</definedName>
    <definedName name="MG" localSheetId="10">#REF!</definedName>
    <definedName name="MG">#REF!</definedName>
    <definedName name="mgr">#REF!</definedName>
    <definedName name="MICRO0.8">#REF!</definedName>
    <definedName name="MICRO0.8BC">#REF!</definedName>
    <definedName name="MICRO1.5">#REF!</definedName>
    <definedName name="MICRO1.5BC">#REF!</definedName>
    <definedName name="MICROUNI">#REF!</definedName>
    <definedName name="mimp1">#REF!</definedName>
    <definedName name="mimp2">#REF!</definedName>
    <definedName name="mlb">#REF!</definedName>
    <definedName name="MM">#N/A</definedName>
    <definedName name="mmt">#REF!</definedName>
    <definedName name="MNB">#N/A</definedName>
    <definedName name="MO" localSheetId="11" hidden="1">#REF!</definedName>
    <definedName name="MO" localSheetId="10">#REF!</definedName>
    <definedName name="MO">#REF!</definedName>
    <definedName name="Mob" localSheetId="10">#REF!</definedName>
    <definedName name="Mob">#REF!</definedName>
    <definedName name="MOBILIZ" localSheetId="10">#REF!</definedName>
    <definedName name="MOBILIZ">#REF!</definedName>
    <definedName name="MOBILIZAÇÃO">#REF!</definedName>
    <definedName name="mobs">#REF!</definedName>
    <definedName name="MOCIVIL">#REF!</definedName>
    <definedName name="Mod">#REF!</definedName>
    <definedName name="mod1.ext">#REF!</definedName>
    <definedName name="mod1.ext_38">#N/A</definedName>
    <definedName name="Modelo" localSheetId="11" hidden="1">#REF!</definedName>
    <definedName name="modelo" localSheetId="10" hidden="1">{#N/A,#N/A,FALSE,"CM BAR";#N/A,#N/A,FALSE,"SUBSOLO";#N/A,#N/A,FALSE,"TERREO";#N/A,#N/A,FALSE,"TIPO";#N/A,#N/A,FALSE,"DUP  INF";#N/A,#N/A,FALSE,"DUP SUP"}</definedName>
    <definedName name="Modelo">#REF!</definedName>
    <definedName name="modelo_1" localSheetId="10" hidden="1">{#N/A,#N/A,FALSE,"CM BAR";#N/A,#N/A,FALSE,"SUBSOLO";#N/A,#N/A,FALSE,"TERREO";#N/A,#N/A,FALSE,"TIPO";#N/A,#N/A,FALSE,"DUP  INF";#N/A,#N/A,FALSE,"DUP SUP"}</definedName>
    <definedName name="modelo_1" hidden="1">{#N/A,#N/A,FALSE,"CM BAR";#N/A,#N/A,FALSE,"SUBSOLO";#N/A,#N/A,FALSE,"TERREO";#N/A,#N/A,FALSE,"TIPO";#N/A,#N/A,FALSE,"DUP  INF";#N/A,#N/A,FALSE,"DUP SUP"}</definedName>
    <definedName name="MODEXT">#N/A</definedName>
    <definedName name="módulo1.Extenso" localSheetId="10">#N/A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4">#REF!</definedName>
    <definedName name="módulo1.Extenso_19">#N/A</definedName>
    <definedName name="módulo1.Extenso_2">#REF!</definedName>
    <definedName name="módulo1.Extenso_21">#N/A</definedName>
    <definedName name="módulo1.Extenso_22">#REF!</definedName>
    <definedName name="módulo1.Extenso_23">#N/A</definedName>
    <definedName name="módulo1.Extenso_24">#N/A</definedName>
    <definedName name="módulo1.Extenso_25">#REF!</definedName>
    <definedName name="módulo1.Extenso_26">#REF!</definedName>
    <definedName name="módulo1.Extenso_27">#REF!</definedName>
    <definedName name="módulo1.Extenso_28">#REF!</definedName>
    <definedName name="módulo1.Extenso_29">#REF!</definedName>
    <definedName name="módulo1.Extenso_3">#REF!</definedName>
    <definedName name="módulo1.Extenso_30">#REF!</definedName>
    <definedName name="módulo1.Extenso_31">#REF!</definedName>
    <definedName name="módulo1.Extenso_32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#N/A</definedName>
    <definedName name="módulo1.Extenso_4">#REF!</definedName>
    <definedName name="módulo1.Extenso_40">#N/A</definedName>
    <definedName name="módulo1.Extenso_41">#N/A</definedName>
    <definedName name="módulo1.Extenso_42">#N/A</definedName>
    <definedName name="módulo1.Extenso_43">#N/A</definedName>
    <definedName name="módulo1.Extenso_44">#N/A</definedName>
    <definedName name="módulo1.Extenso_45">#N/A</definedName>
    <definedName name="módulo1.Extenso_46">#N/A</definedName>
    <definedName name="módulo1.Extenso_47">#N/A</definedName>
    <definedName name="módulo1.Extenso_48">#N/A</definedName>
    <definedName name="módulo1.Extenso_5">#REF!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#N/A</definedName>
    <definedName name="módulo1.Extenso_59">#N/A</definedName>
    <definedName name="módulo1.Extenso_6">#REF!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#N/A</definedName>
    <definedName name="módulo1.Extenso_66">#N/A</definedName>
    <definedName name="módulo1.Extenso_67">#N/A</definedName>
    <definedName name="módulo1.Extenso_68">#N/A</definedName>
    <definedName name="módulo1.Extenso_69">#N/A</definedName>
    <definedName name="módulo1.Extenso_7">#REF!</definedName>
    <definedName name="módulo1.Extenso_70">#N/A</definedName>
    <definedName name="módulo1.Extenso_71">#N/A</definedName>
    <definedName name="módulo1.Extenso_72">#N/A</definedName>
    <definedName name="módulo1.Extenso_8">#REF!</definedName>
    <definedName name="módulo1.Extenso_9">#REF!</definedName>
    <definedName name="moi">#REF!</definedName>
    <definedName name="montagem">#REF!</definedName>
    <definedName name="motniv">#REF!</definedName>
    <definedName name="Motorista">#REF!</definedName>
    <definedName name="MOTOSERRA">#REF!</definedName>
    <definedName name="MP" localSheetId="11" hidden="1">#REF!</definedName>
    <definedName name="MP">#REF!</definedName>
    <definedName name="mp10.3\4">#REF!</definedName>
    <definedName name="mp50.1\2">#REF!</definedName>
    <definedName name="MPACAP">#REF!</definedName>
    <definedName name="MPACM">#REF!</definedName>
    <definedName name="MPARL1CE">#REF!</definedName>
    <definedName name="MPARR1C">#REF!</definedName>
    <definedName name="MPARR2C">#REF!</definedName>
    <definedName name="mpt">#REF!</definedName>
    <definedName name="MPTCAP">#REF!</definedName>
    <definedName name="MPTCM">#REF!</definedName>
    <definedName name="MPTRL1CE">#REF!</definedName>
    <definedName name="MPTRR1C">#REF!</definedName>
    <definedName name="MPTRR2C">#REF!</definedName>
    <definedName name="mqp">#REF!</definedName>
    <definedName name="mrm">#REF!</definedName>
    <definedName name="MRSPF2A">#REF!</definedName>
    <definedName name="MSICRO">#REF!</definedName>
    <definedName name="MSICRO_1">#REF!</definedName>
    <definedName name="MSSICRO">#REF!</definedName>
    <definedName name="msv">#REF!</definedName>
    <definedName name="MTCAP50">#REF!</definedName>
    <definedName name="MTCM30">#REF!</definedName>
    <definedName name="MTEMULFLEX">#REF!</definedName>
    <definedName name="MTRR1C">#REF!</definedName>
    <definedName name="MTRR1CP">#REF!</definedName>
    <definedName name="MTRR2CP">#REF!</definedName>
    <definedName name="mud">#REF!</definedName>
    <definedName name="MUDAS">#REF!</definedName>
    <definedName name="mvb">#REF!</definedName>
    <definedName name="n">#REF!</definedName>
    <definedName name="N.">#REF!</definedName>
    <definedName name="NBV">#N/A</definedName>
    <definedName name="Ncél" localSheetId="10">NA()</definedName>
    <definedName name="Ncél">#REF!</definedName>
    <definedName name="ncg" localSheetId="10">#REF!</definedName>
    <definedName name="ncg">#REF!</definedName>
    <definedName name="NColunas" localSheetId="10">#REF!</definedName>
    <definedName name="NColunas">#REF!</definedName>
    <definedName name="ncp">#REF!</definedName>
    <definedName name="NE">#REF!</definedName>
    <definedName name="NE_Roçada">#REF!</definedName>
    <definedName name="nip1\2">#REF!</definedName>
    <definedName name="nip11\2">#REF!</definedName>
    <definedName name="nip3\4">#REF!</definedName>
    <definedName name="nivel">#REF!</definedName>
    <definedName name="NLEq" hidden="1">4</definedName>
    <definedName name="NLinhasPagina">#REF!</definedName>
    <definedName name="NLinhasRodape">#REF!</definedName>
    <definedName name="NLMo" hidden="1">6</definedName>
    <definedName name="NLMp" hidden="1">5</definedName>
    <definedName name="NLTr" hidden="1">3</definedName>
    <definedName name="NOIN">#REF!</definedName>
    <definedName name="nome">#REF!</definedName>
    <definedName name="NOVA" localSheetId="10">#REF!</definedName>
    <definedName name="NOVA">#REF!</definedName>
    <definedName name="NTEI" localSheetId="10">#REF!</definedName>
    <definedName name="NTEI">#REF!</definedName>
    <definedName name="NTEI_10" localSheetId="10">#REF!</definedName>
    <definedName name="NTEI_10">#REF!</definedName>
    <definedName name="NTEI_25" localSheetId="10">#REF!</definedName>
    <definedName name="NTEI_25">#REF!</definedName>
    <definedName name="NTEI_27">#REF!</definedName>
    <definedName name="NTEI_29">#REF!</definedName>
    <definedName name="NTEI_9">#REF!</definedName>
    <definedName name="NTEI2">#REF!</definedName>
    <definedName name="NU">""</definedName>
    <definedName name="NUMEROMEDIÇÃO">#REF!</definedName>
    <definedName name="nvbn">#REF!</definedName>
    <definedName name="O.A.E." localSheetId="10">#REF!</definedName>
    <definedName name="O.A.E.">#REF!</definedName>
    <definedName name="O.COMPLEM." localSheetId="10">#REF!</definedName>
    <definedName name="O.COMPLEM.">#REF!</definedName>
    <definedName name="OAC" localSheetId="10">#REF!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ijeobkn">#REF!</definedName>
    <definedName name="OBJETIVO">#REF!</definedName>
    <definedName name="Objeto" hidden="1">#REF!</definedName>
    <definedName name="Obra" hidden="1">""</definedName>
    <definedName name="od">#REF!</definedName>
    <definedName name="odi">#REF!</definedName>
    <definedName name="of">#REF!</definedName>
    <definedName name="ofi">#REF!</definedName>
    <definedName name="ofiesg">#REF!</definedName>
    <definedName name="oijop">#REF!</definedName>
    <definedName name="oioeve">#REF!</definedName>
    <definedName name="oiuo">#REF!</definedName>
    <definedName name="ok">#REF!</definedName>
    <definedName name="okaaaaa">#REF!</definedName>
    <definedName name="OLEO">#REF!</definedName>
    <definedName name="OLI">#REF!</definedName>
    <definedName name="OLO">#REF!</definedName>
    <definedName name="OnOff" hidden="1">"ON"</definedName>
    <definedName name="OO">#REF!</definedName>
    <definedName name="oob">#REF!</definedName>
    <definedName name="OPA" localSheetId="10">#REF!</definedName>
    <definedName name="OPA">#REF!</definedName>
    <definedName name="OPA_10" localSheetId="10">#REF!</definedName>
    <definedName name="OPA_10">#REF!</definedName>
    <definedName name="OPA_25" localSheetId="10">#REF!</definedName>
    <definedName name="OPA_25">#REF!</definedName>
    <definedName name="OPA_27">#REF!</definedName>
    <definedName name="OPA_29">#REF!</definedName>
    <definedName name="OPA_9">#REF!</definedName>
    <definedName name="OPAY">#REF!</definedName>
    <definedName name="ope">#REF!</definedName>
    <definedName name="Operador">#REF!</definedName>
    <definedName name="opo">#REF!</definedName>
    <definedName name="Or.Mod.">#REF!</definedName>
    <definedName name="ORÇ">#REF!</definedName>
    <definedName name="ORÇA">#REF!</definedName>
    <definedName name="Orçamento">#REF!</definedName>
    <definedName name="ORÇAMENTO.BancoRef" hidden="1">#REF!</definedName>
    <definedName name="ORÇAMENTO.CodBarra" localSheetId="10" hidden="1">IF([0]!ORÇAMENTO.ListaCrono="Sinapi",SUBSTITUTE(SUBSTITUTE([0]!ORÇAMENTO.CustoUnitario,"/00","/"),"/0","/"),[0]!ORÇAMENTO.CustoUnitario)</definedName>
    <definedName name="ORÇAMENTO.CodBarra" hidden="1">IF([0]!ORÇAMENTO.ListaCrono="Sinapi",SUBSTITUTE(SUBSTITUTE([0]!ORÇAMENTO.CustoUnitario,"/00","/"),"/0","/"),[0]!ORÇAMENTO.CustoUnitario)</definedName>
    <definedName name="ORÇAMENTO.Codigo" localSheetId="10" hidden="1">#REF!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Crono" hidden="1">OFFSET(#REF!,1,0):OFFSET(#REF!,-1,0)</definedName>
    <definedName name="ORÇAMENTO.MáximoListaCrono" localSheetId="10" hidden="1">MAX('Encargos CCL'!ORÇAMENTO.MáximoListaCrono)</definedName>
    <definedName name="ORÇAMENTO.MáximoListaCrono" hidden="1">MAX('Encargos CCL'!ORÇAMENTO.MáximoListaCrono)</definedName>
    <definedName name="ORÇAMENTO.Nivel" localSheetId="10" hidden="1">#REF!</definedName>
    <definedName name="ORÇAMENTO.Nivel" hidden="1">#REF!</definedName>
    <definedName name="ORÇAMENTO.OpcaoBDI" localSheetId="10" hidden="1">#REF!</definedName>
    <definedName name="ORÇAMENTO.OpcaoBDI" hidden="1">#REF!</definedName>
    <definedName name="ORÇAMENTO.PasteFormat1" localSheetId="10" hidden="1">OFFSET(#REF!,1,0):OFFSET(#REF!,-1,0)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10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10" hidden="1">[0]!ORÇAMENTO.SumOUTROSMANUAL-'Encargos CCL'!ORÇAMENTO.SumINVMANUAL-'Encargos CCL'!ORÇAMENTO.SumREPASSEMANUAL</definedName>
    <definedName name="ORÇAMENTO.SumREPASSEMANUAL" hidden="1">[0]!ORÇAMENTO.SumOUTROSMANUAL-[0]!ORÇAMENTO.SumINVMANUAL-[0]!ORÇAMENTO.SumREPASSEMANUAL</definedName>
    <definedName name="ORÇAMENTO.Unidade" localSheetId="10" hidden="1">#REF!</definedName>
    <definedName name="ORÇAMENTO.Unidade" hidden="1">#REF!</definedName>
    <definedName name="Orçamento_1" localSheetId="10">#REF!</definedName>
    <definedName name="Orçamento_1">#REF!</definedName>
    <definedName name="orçamrest" localSheetId="10">#REF!</definedName>
    <definedName name="orçamrest">#REF!</definedName>
    <definedName name="orçamrest_1" localSheetId="10">{#N/A,#N/A,TRUE,"Serviços"}</definedName>
    <definedName name="orçamrest_1">{#N/A,#N/A,TRUE,"Serviços"}</definedName>
    <definedName name="orçamrestt">#REF!</definedName>
    <definedName name="ORD" localSheetId="10">#REF!</definedName>
    <definedName name="ORD">#REF!</definedName>
    <definedName name="Ordem" localSheetId="11" hidden="1">#REF!</definedName>
    <definedName name="Ordem">#REF!</definedName>
    <definedName name="org">#REF!</definedName>
    <definedName name="Origem" localSheetId="11" hidden="1">#REF!</definedName>
    <definedName name="Origem">#REF!</definedName>
    <definedName name="ORIGEMCAP">#REF!</definedName>
    <definedName name="ORIGEMCM30">#REF!</definedName>
    <definedName name="ORIGEMRL1CE">#REF!</definedName>
    <definedName name="ORIGEMRR1C">#REF!</definedName>
    <definedName name="OUTA" localSheetId="10">#REF!</definedName>
    <definedName name="OUTA">#REF!</definedName>
    <definedName name="OUTR">#REF!</definedName>
    <definedName name="outro">#REF!</definedName>
    <definedName name="OUTT">#REF!</definedName>
    <definedName name="P" localSheetId="10">#REF!</definedName>
    <definedName name="P">#REF!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_1" localSheetId="10">NA()</definedName>
    <definedName name="P_1">#REF!</definedName>
    <definedName name="P_2" localSheetId="10">NA()</definedName>
    <definedName name="P_2">#REF!</definedName>
    <definedName name="paav" localSheetId="10">#REF!</definedName>
    <definedName name="paav">#REF!</definedName>
    <definedName name="paav80x210" localSheetId="10">#REF!</definedName>
    <definedName name="paav80x210">#REF!</definedName>
    <definedName name="paav85x210">#REF!</definedName>
    <definedName name="paav90x210">#REF!</definedName>
    <definedName name="pac">#REF!</definedName>
    <definedName name="PACAP20MBQ">#REF!</definedName>
    <definedName name="PACAP20MBUQ">#REF!</definedName>
    <definedName name="PACAPMBUQ">#REF!</definedName>
    <definedName name="pacar">#REF!</definedName>
    <definedName name="PACM30RP">#REF!</definedName>
    <definedName name="PACM30TB">#REF!</definedName>
    <definedName name="PACMI">#REF!</definedName>
    <definedName name="PACMRP">#REF!</definedName>
    <definedName name="PADRÕES">#REF!</definedName>
    <definedName name="PAEMULCS">#REF!</definedName>
    <definedName name="PAEMULFLEX">#REF!</definedName>
    <definedName name="PAEMULTSD">#REF!</definedName>
    <definedName name="PAEMULTSS">#REF!</definedName>
    <definedName name="PAINEL">#REF!</definedName>
    <definedName name="PAJUDANTE">#NAME?</definedName>
    <definedName name="PAJUDANTE_1">#REF!</definedName>
    <definedName name="pal100x210">#REF!</definedName>
    <definedName name="pal60x160">#REF!</definedName>
    <definedName name="pal60x210">#REF!</definedName>
    <definedName name="pal70x210">#REF!</definedName>
    <definedName name="pal80x160">#REF!</definedName>
    <definedName name="pal80x180">#REF!</definedName>
    <definedName name="pal80x210">#REF!</definedName>
    <definedName name="PAR">#REF!</definedName>
    <definedName name="PAR_5">#N/A</definedName>
    <definedName name="PAR_6">#REF!</definedName>
    <definedName name="PAR_7">#N/A</definedName>
    <definedName name="PAR_7_1">NA()</definedName>
    <definedName name="PAR_8">#REF!</definedName>
    <definedName name="PAR_9">#N/A</definedName>
    <definedName name="PAR_9_1">NA()</definedName>
    <definedName name="parametros">#REF!</definedName>
    <definedName name="PARG">#REF!</definedName>
    <definedName name="parl1c0.8">#REF!</definedName>
    <definedName name="PARL1CE">#REF!</definedName>
    <definedName name="PARL1CLAMAG">#REF!</definedName>
    <definedName name="PARL1CMBF">#REF!</definedName>
    <definedName name="PARMADURA">#REF!</definedName>
    <definedName name="PARR1CCD">#REF!</definedName>
    <definedName name="PARR1CP">#REF!</definedName>
    <definedName name="PARR1CPL">#REF!</definedName>
    <definedName name="PARR1CST">#REF!</definedName>
    <definedName name="PARR1CTB">#REF!</definedName>
    <definedName name="PARRUMADA">#REF!</definedName>
    <definedName name="pas5x5\1">#REF!</definedName>
    <definedName name="pas5x5\2">#REF!</definedName>
    <definedName name="paslub">#REF!</definedName>
    <definedName name="pass">#REF!</definedName>
    <definedName name="PASS_EQUIPAMENTO">#REF!</definedName>
    <definedName name="PassaExt">#N/A</definedName>
    <definedName name="PassaExtenso" localSheetId="9">#REF!</definedName>
    <definedName name="PassaExtenso" localSheetId="10">#REF!</definedName>
    <definedName name="PassaExtenso">NA()</definedName>
    <definedName name="PassaExtenso_1">"#NAME!PassaExtenso"</definedName>
    <definedName name="PassaExtenso_1_1">#REF!</definedName>
    <definedName name="PassaExtenso_1_1_33">#REF!</definedName>
    <definedName name="PassaExtenso_1_1_35">#REF!</definedName>
    <definedName name="PassaExtenso_1_2">#REF!</definedName>
    <definedName name="PassaExtenso_1_2_33">#REF!</definedName>
    <definedName name="PassaExtenso_1_2_35">#REF!</definedName>
    <definedName name="PassaExtenso_1_3">#REF!</definedName>
    <definedName name="PassaExtenso_1_3_33">#REF!</definedName>
    <definedName name="PassaExtenso_1_3_35">#REF!</definedName>
    <definedName name="PassaExtenso_1_4">#REF!</definedName>
    <definedName name="PassaExtenso_1_4_33">#REF!</definedName>
    <definedName name="PassaExtenso_1_4_35">#REF!</definedName>
    <definedName name="PassaExtenso_10">#REF!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#REF!</definedName>
    <definedName name="PassaExtenso_2_1">#REF!</definedName>
    <definedName name="PassaExtenso_2_1_1">"#NAME!PassaExtenso"</definedName>
    <definedName name="PassaExtenso_2_1_33">#REF!</definedName>
    <definedName name="PassaExtenso_2_1_35">#REF!</definedName>
    <definedName name="PassaExtenso_2_2">#REF!</definedName>
    <definedName name="PassaExtenso_2_2_33">#REF!</definedName>
    <definedName name="PassaExtenso_2_2_35">#REF!</definedName>
    <definedName name="PassaExtenso_2_3">#REF!</definedName>
    <definedName name="PassaExtenso_2_3_33">#REF!</definedName>
    <definedName name="PassaExtenso_2_3_35">#REF!</definedName>
    <definedName name="PassaExtenso_2_33">#REF!</definedName>
    <definedName name="PassaExtenso_2_34">#REF!</definedName>
    <definedName name="PassaExtenso_2_35">#REF!</definedName>
    <definedName name="PassaExtenso_2_4">#REF!</definedName>
    <definedName name="PassaExtenso_2_4_33">#REF!</definedName>
    <definedName name="PassaExtenso_2_4_35">#REF!</definedName>
    <definedName name="PassaExtenso_20">#N/A</definedName>
    <definedName name="PassaExtenso_20_1">#N/A</definedName>
    <definedName name="PassaExtenso_22">"#NAME!PassaExtenso"</definedName>
    <definedName name="PassaExtenso_22_1">#N/A</definedName>
    <definedName name="PassaExtenso_23">"#NAME!PassaExtenso"</definedName>
    <definedName name="PassaExtenso_25">#REF!</definedName>
    <definedName name="PassaExtenso_27" localSheetId="10">[0]!PassaExtenso_1</definedName>
    <definedName name="PassaExtenso_27">[0]!PassaExtenso_1</definedName>
    <definedName name="PassaExtenso_29" localSheetId="10">#REF!</definedName>
    <definedName name="PassaExtenso_29">#REF!</definedName>
    <definedName name="PassaExtenso_3" localSheetId="10">#REF!</definedName>
    <definedName name="PassaExtenso_3">#REF!</definedName>
    <definedName name="PassaExtenso_3_1" localSheetId="10">#REF!</definedName>
    <definedName name="PassaExtenso_3_1">#REF!</definedName>
    <definedName name="PassaExtenso_3_1_1">"#NAME!PassaExtenso"</definedName>
    <definedName name="PassaExtenso_3_1_33">#REF!</definedName>
    <definedName name="PassaExtenso_3_1_35">#REF!</definedName>
    <definedName name="PassaExtenso_3_2">#REF!</definedName>
    <definedName name="PassaExtenso_3_2_33">#REF!</definedName>
    <definedName name="PassaExtenso_3_2_35">#REF!</definedName>
    <definedName name="PassaExtenso_3_3">#REF!</definedName>
    <definedName name="PassaExtenso_3_3_33">#REF!</definedName>
    <definedName name="PassaExtenso_3_3_35">#REF!</definedName>
    <definedName name="PassaExtenso_3_33">#REF!</definedName>
    <definedName name="PassaExtenso_3_35">#REF!</definedName>
    <definedName name="PassaExtenso_3_4">#REF!</definedName>
    <definedName name="PassaExtenso_3_4_33">#REF!</definedName>
    <definedName name="PassaExtenso_3_4_35">#REF!</definedName>
    <definedName name="PassaExtenso_4">#REF!</definedName>
    <definedName name="PassaExtenso_4_1">#REF!</definedName>
    <definedName name="PassaExtenso_4_1_33">#REF!</definedName>
    <definedName name="PassaExtenso_4_1_35">#REF!</definedName>
    <definedName name="PassaExtenso_4_2">#REF!</definedName>
    <definedName name="PassaExtenso_4_2_33">#REF!</definedName>
    <definedName name="PassaExtenso_4_2_35">#REF!</definedName>
    <definedName name="PassaExtenso_4_3">#REF!</definedName>
    <definedName name="PassaExtenso_4_3_33">#REF!</definedName>
    <definedName name="PassaExtenso_4_3_35">#REF!</definedName>
    <definedName name="PassaExtenso_4_33">#REF!</definedName>
    <definedName name="PassaExtenso_4_35">#REF!</definedName>
    <definedName name="PassaExtenso_4_4">#REF!</definedName>
    <definedName name="PassaExtenso_4_4_33">#REF!</definedName>
    <definedName name="PassaExtenso_4_4_35">#REF!</definedName>
    <definedName name="PassaExtenso_6">"#NAME!PassaExtenso"</definedName>
    <definedName name="PassaExtenso_7">"#NAME!PassaExtenso"</definedName>
    <definedName name="PassaExtenso_7_1">#N/A</definedName>
    <definedName name="PassaExtenso_9" localSheetId="10">[0]!PassaExtenso_1</definedName>
    <definedName name="PassaExtenso_9">[0]!PassaExtenso_1</definedName>
    <definedName name="PassaExtenso1" localSheetId="10">'Encargos CCL'!PassaExtenso4</definedName>
    <definedName name="PassaExtenso1">[0]!PassaExtenso4</definedName>
    <definedName name="PassaExtenso4" localSheetId="10">[0]!PassaExtenso</definedName>
    <definedName name="PassaExtenso4">[0]!PassaExtenso</definedName>
    <definedName name="PASSAGEM" localSheetId="10">#REF!</definedName>
    <definedName name="PASSAGEM">#NAME?</definedName>
    <definedName name="PATO" localSheetId="10">#REF!</definedName>
    <definedName name="PATO">#REF!</definedName>
    <definedName name="pato_1" localSheetId="10">#REF!</definedName>
    <definedName name="pato_1">#REF!</definedName>
    <definedName name="PAUTO">#REF!</definedName>
    <definedName name="PAV">#REF!</definedName>
    <definedName name="PAV_25">#REF!</definedName>
    <definedName name="PAVIMENT." localSheetId="10">#REF!</definedName>
    <definedName name="PAVIMENT.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bas">#REF!</definedName>
    <definedName name="pbf">#REF!</definedName>
    <definedName name="pbf100x210">#REF!</definedName>
    <definedName name="pbf200x200">#REF!</definedName>
    <definedName name="pbf200x210">#REF!</definedName>
    <definedName name="pbf200x230">#REF!</definedName>
    <definedName name="pbf300x210">#REF!</definedName>
    <definedName name="pbf320x210">#REF!</definedName>
    <definedName name="pbf500x200">#REF!</definedName>
    <definedName name="pbf500x250">#REF!</definedName>
    <definedName name="pbf80x230">#REF!</definedName>
    <definedName name="pbf90x230">#REF!</definedName>
    <definedName name="pbl85x210">#REF!</definedName>
    <definedName name="pca">#REF!</definedName>
    <definedName name="pca145x25">#REF!</definedName>
    <definedName name="pcaf">#REF!</definedName>
    <definedName name="PCAI">#REF!</definedName>
    <definedName name="PCAIAÇÃO">#REF!</definedName>
    <definedName name="PCAP20">#REF!</definedName>
    <definedName name="PCAPINA">#REF!</definedName>
    <definedName name="PCARPINTEIRO">#NAME?</definedName>
    <definedName name="PCARPINTEIRO_1">#REF!</definedName>
    <definedName name="PCARRO">#REF!</definedName>
    <definedName name="pcc">#REF!</definedName>
    <definedName name="PCCARR">#REF!</definedName>
    <definedName name="PCCIM">#REF!</definedName>
    <definedName name="PCCP">#REF!</definedName>
    <definedName name="PCD">#REF!</definedName>
    <definedName name="PCDF">#REF!</definedName>
    <definedName name="pcf150x210">#REF!</definedName>
    <definedName name="pcf60x180">#REF!</definedName>
    <definedName name="pcf80x210">#REF!</definedName>
    <definedName name="pcl50x160">#REF!</definedName>
    <definedName name="pcl60x160">#REF!</definedName>
    <definedName name="pcl60x210">#REF!</definedName>
    <definedName name="pcl70x210">#REF!</definedName>
    <definedName name="pcl80x210">#REF!</definedName>
    <definedName name="pcl80x210v">#REF!</definedName>
    <definedName name="PCLAG">#REF!</definedName>
    <definedName name="pclf50x160">#REF!</definedName>
    <definedName name="pclf55x110">#REF!</definedName>
    <definedName name="pclf60x160">#REF!</definedName>
    <definedName name="pcm">#REF!</definedName>
    <definedName name="PCMN">#REF!</definedName>
    <definedName name="pco">#REF!</definedName>
    <definedName name="pcp">#REF!</definedName>
    <definedName name="PCS">#REF!</definedName>
    <definedName name="pcs60x210">#REF!</definedName>
    <definedName name="pcs70x210">#REF!</definedName>
    <definedName name="pcs80x210">#REF!</definedName>
    <definedName name="PCSA">#REF!</definedName>
    <definedName name="PCST">#REF!</definedName>
    <definedName name="PDAR02">#REF!</definedName>
    <definedName name="PDB">#REF!</definedName>
    <definedName name="PDBU">#REF!</definedName>
    <definedName name="pdc20x30">#REF!</definedName>
    <definedName name="pdc30x30">#REF!</definedName>
    <definedName name="PDCA">#REF!</definedName>
    <definedName name="PDM">#REF!</definedName>
    <definedName name="pdp">#REF!</definedName>
    <definedName name="pdq">#REF!</definedName>
    <definedName name="PE_001">#NAME?</definedName>
    <definedName name="PE_001_1">#REF!</definedName>
    <definedName name="PE_006">#NAME?</definedName>
    <definedName name="PE_006_1">#REF!</definedName>
    <definedName name="PE_007">#NAME?</definedName>
    <definedName name="PE_007_1">#REF!</definedName>
    <definedName name="PE_009">#NAME?</definedName>
    <definedName name="PE_009_1">#REF!</definedName>
    <definedName name="PE_013">#NAME?</definedName>
    <definedName name="PE_013_1">#REF!</definedName>
    <definedName name="PE_016">#NAME?</definedName>
    <definedName name="PE_016_1">#REF!</definedName>
    <definedName name="PE_101">#NAME?</definedName>
    <definedName name="PE_101_1">#REF!</definedName>
    <definedName name="PE_105">#NAME?</definedName>
    <definedName name="PE_105_1">#REF!</definedName>
    <definedName name="PE_107">#NAME?</definedName>
    <definedName name="PE_107_1">#REF!</definedName>
    <definedName name="PE_110">#NAME?</definedName>
    <definedName name="PE_110_1">#REF!</definedName>
    <definedName name="PE_111">#NAME?</definedName>
    <definedName name="PE_111_1">#REF!</definedName>
    <definedName name="PE_112">#NAME?</definedName>
    <definedName name="PE_112_1">#REF!</definedName>
    <definedName name="PE_113">#NAME?</definedName>
    <definedName name="PE_113_1">#REF!</definedName>
    <definedName name="PE_116">#NAME?</definedName>
    <definedName name="PE_116_1">#REF!</definedName>
    <definedName name="PE_118">#NAME?</definedName>
    <definedName name="PE_118_1">#REF!</definedName>
    <definedName name="PE_119">#NAME?</definedName>
    <definedName name="PE_119_1">#REF!</definedName>
    <definedName name="PE_122">#NAME?</definedName>
    <definedName name="PE_122_1">#REF!</definedName>
    <definedName name="PE_123">#NAME?</definedName>
    <definedName name="PE_123_1">#REF!</definedName>
    <definedName name="PE_208">#NAME?</definedName>
    <definedName name="PE_208_1">#REF!</definedName>
    <definedName name="PE_209">#NAME?</definedName>
    <definedName name="PE_209_1">#REF!</definedName>
    <definedName name="PE_302">#NAME?</definedName>
    <definedName name="PE_302_1">#REF!</definedName>
    <definedName name="PE_304">#NAME?</definedName>
    <definedName name="PE_304_1">#REF!</definedName>
    <definedName name="PE_306">#NAME?</definedName>
    <definedName name="PE_306_1">#REF!</definedName>
    <definedName name="PE_343">#NAME?</definedName>
    <definedName name="PE_343_1">#REF!</definedName>
    <definedName name="PE_400">#NAME?</definedName>
    <definedName name="PE_400_1">#REF!</definedName>
    <definedName name="PE_402">#NAME?</definedName>
    <definedName name="PE_402_1">#REF!</definedName>
    <definedName name="PE_406">#NAME?</definedName>
    <definedName name="PE_406_1">#REF!</definedName>
    <definedName name="PE_408">#NAME?</definedName>
    <definedName name="PE_408_1">#REF!</definedName>
    <definedName name="PE_410">#NAME?</definedName>
    <definedName name="PE_410_1">#REF!</definedName>
    <definedName name="PE_416">#NAME?</definedName>
    <definedName name="PE_416_1">#REF!</definedName>
    <definedName name="PE_502">#NAME?</definedName>
    <definedName name="PE_502_1">#REF!</definedName>
    <definedName name="PE_507">#NAME?</definedName>
    <definedName name="PE_507_1">#REF!</definedName>
    <definedName name="PE_508">#NAME?</definedName>
    <definedName name="PE_508_1">#REF!</definedName>
    <definedName name="PE_509">#NAME?</definedName>
    <definedName name="PE_509_1">#REF!</definedName>
    <definedName name="PE_601">#NAME?</definedName>
    <definedName name="PE_601_1">#REF!</definedName>
    <definedName name="PE_602">#NAME?</definedName>
    <definedName name="PE_602_1">#REF!</definedName>
    <definedName name="PE_904">#NAME?</definedName>
    <definedName name="PE_904_1">#REF!</definedName>
    <definedName name="PE_906">#NAME?</definedName>
    <definedName name="PE_906_1">#REF!</definedName>
    <definedName name="PE_914">#NAME?</definedName>
    <definedName name="PE_914_1">#REF!</definedName>
    <definedName name="PE_922">#NAME?</definedName>
    <definedName name="PE_922_1">#REF!</definedName>
    <definedName name="PE412_1">#REF!</definedName>
    <definedName name="PEA">#REF!</definedName>
    <definedName name="PEDA01">#REF!</definedName>
    <definedName name="pedra">#REF!</definedName>
    <definedName name="PEDRAARRUMADA">#REF!</definedName>
    <definedName name="PEDRAJOGADA">#REF!</definedName>
    <definedName name="PEDRO">#N/A</definedName>
    <definedName name="PEDRO1" localSheetId="10">'Encargos CCL'!PEDRO1</definedName>
    <definedName name="PEDRO1">[0]!PEDRO1</definedName>
    <definedName name="PEJ" localSheetId="10">#REF!</definedName>
    <definedName name="PEJ">#REF!</definedName>
    <definedName name="pem10x50" localSheetId="10">#REF!</definedName>
    <definedName name="pem10x50">#REF!</definedName>
    <definedName name="PEMM1CAT" localSheetId="10">#REF!</definedName>
    <definedName name="PEMM1CAT">#REF!</definedName>
    <definedName name="PEMN">#REF!</definedName>
    <definedName name="PEN">#REF!</definedName>
    <definedName name="PENCATURMA">#NAME?</definedName>
    <definedName name="PENCATURMA_1">#REF!</definedName>
    <definedName name="pendencias2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p">#REF!</definedName>
    <definedName name="PERC_CARGA_MAN_ROCHA">#REF!</definedName>
    <definedName name="PERC_CARGA_MAN_TERRA">#REF!</definedName>
    <definedName name="PERC_CORTE_MEC">#REF!</definedName>
    <definedName name="PERC_ENTUPIMENTO">#REF!</definedName>
    <definedName name="PERC_ESCAV_JAZIDA">#REF!</definedName>
    <definedName name="PERC_ESGOTAMENTO_LIG">#REF!</definedName>
    <definedName name="PERC_ESGOTAMENTO_REDE">#REF!</definedName>
    <definedName name="PERC_FORN_TERRA">#REF!</definedName>
    <definedName name="PERC_REC_ASFALTO">#REF!</definedName>
    <definedName name="PERC_REC_CALÇADA">#REF!</definedName>
    <definedName name="PERC_REG_MECANIZADA">#REF!</definedName>
    <definedName name="PERC_REP_BLOKRET">#REF!</definedName>
    <definedName name="PERC_REP_PARALELEPÍPEDO">#REF!</definedName>
    <definedName name="PERC_TRAVESSIA">#REF!</definedName>
    <definedName name="PERC_UMIDECIMENTO">#REF!</definedName>
    <definedName name="PercResid.">#REF!</definedName>
    <definedName name="PERDA">#REF!</definedName>
    <definedName name="PERIODO">#REF!</definedName>
    <definedName name="PERÍODO">#REF!</definedName>
    <definedName name="PESO_DN_1000">1</definedName>
    <definedName name="PESO_DN_1200">1.4</definedName>
    <definedName name="PESO_DN_1500">1.8</definedName>
    <definedName name="PESO_DN_400">0.19</definedName>
    <definedName name="PESO_DN_600">0.34</definedName>
    <definedName name="PESO_DN_800">0.58</definedName>
    <definedName name="pesquisa" localSheetId="10">#REF!</definedName>
    <definedName name="pesquisa">#REF!</definedName>
    <definedName name="pesquisa_25" localSheetId="10">#REF!</definedName>
    <definedName name="pesquisa_25">#REF!</definedName>
    <definedName name="pesquisa1" localSheetId="10">#REF!</definedName>
    <definedName name="pesquisa1">#REF!</definedName>
    <definedName name="PESSO">#REF!</definedName>
    <definedName name="PESSO_1">#REF!</definedName>
    <definedName name="PESSO_25">#REF!</definedName>
    <definedName name="pessoal">#REF!</definedName>
    <definedName name="pessoal_1">#REF!</definedName>
    <definedName name="PET">#REF!</definedName>
    <definedName name="PEX">#REF!</definedName>
    <definedName name="PFORMA">#REF!</definedName>
    <definedName name="PFRESAGEM">#REF!</definedName>
    <definedName name="pft8x110">#REF!</definedName>
    <definedName name="pfu">#REF!</definedName>
    <definedName name="PG">#REF!</definedName>
    <definedName name="pgaf">#REF!</definedName>
    <definedName name="PGP">#REF!</definedName>
    <definedName name="pgr">#REF!</definedName>
    <definedName name="pgr30x30">#REF!</definedName>
    <definedName name="pgr40x40">#REF!</definedName>
    <definedName name="picc">#REF!</definedName>
    <definedName name="PICOS">#REF!</definedName>
    <definedName name="PII">#REF!</definedName>
    <definedName name="pin">#REF!</definedName>
    <definedName name="PINTFAIXA">#REF!</definedName>
    <definedName name="Pintura">#REF!</definedName>
    <definedName name="PIP">#REF!</definedName>
    <definedName name="PISTA">#REF!</definedName>
    <definedName name="PISTAPDLD">#REF!</definedName>
    <definedName name="PISTAPDLE">#REF!</definedName>
    <definedName name="PISTAPELD">#REF!</definedName>
    <definedName name="PISTAPELE">#REF!</definedName>
    <definedName name="PJOGADA">#REF!</definedName>
    <definedName name="PL" localSheetId="10">#REF!</definedName>
    <definedName name="PL">#REF!</definedName>
    <definedName name="PL_25">#REF!</definedName>
    <definedName name="PL_D">ROW(#REF!)=ROW(#REF!)</definedName>
    <definedName name="PL1_25">#REF!</definedName>
    <definedName name="PLA">#REF!</definedName>
    <definedName name="PLACA">#REF!</definedName>
    <definedName name="placas">#REF!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N">#REF!</definedName>
    <definedName name="PLAN_1">#REF!</definedName>
    <definedName name="Plan1" localSheetId="11" hidden="1">#REF!</definedName>
    <definedName name="Plan1">#REF!</definedName>
    <definedName name="PLANEJADA">#REF!</definedName>
    <definedName name="planilha" localSheetId="10" hidden="1">{#N/A,#N/A,FALSE,"SS 1";#N/A,#N/A,FALSE,"SS 2";#N/A,#N/A,FALSE,"TER 1 (1)";#N/A,#N/A,FALSE,"TER 1 (2)";#N/A,#N/A,FALSE,"TER 2";#N/A,#N/A,FALSE,"TIPO";#N/A,#N/A,FALSE,"CM  BAR"}</definedName>
    <definedName name="PLANILHA">#REF!</definedName>
    <definedName name="PlanilhasOriginais" localSheetId="10">#REF!</definedName>
    <definedName name="PlanilhasOriginais">#REF!</definedName>
    <definedName name="PLANOS" localSheetId="10">#REF!</definedName>
    <definedName name="PLANOS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ataforma">#REF!</definedName>
    <definedName name="PLB">#REF!</definedName>
    <definedName name="PLBU">#REF!</definedName>
    <definedName name="plc">#REF!</definedName>
    <definedName name="PLDA">#REF!</definedName>
    <definedName name="PLE.firstrow" hidden="1">#REF!</definedName>
    <definedName name="PLE.lastrow" hidden="1">#REF!</definedName>
    <definedName name="PLE.Medicao" hidden="1">#REF!</definedName>
    <definedName name="PLE.ValorDoEvento" localSheetId="10" hidden="1">SUMIF(#REF!,#REF!,OFFSET(#REF!,0,#REF!))</definedName>
    <definedName name="PLE.ValorDoEvento" hidden="1">SUMIF(#REF!,#REF!,OFFSET(#REF!,0,#REF!))</definedName>
    <definedName name="PLEIVAS">#REF!</definedName>
    <definedName name="plm">#REF!</definedName>
    <definedName name="PLP">#REF!</definedName>
    <definedName name="PLPS">#REF!</definedName>
    <definedName name="PLPTE">#REF!</definedName>
    <definedName name="PLSM">#REF!</definedName>
    <definedName name="PLSMF">#REF!</definedName>
    <definedName name="PLT">#REF!</definedName>
    <definedName name="PLVC">#REF!</definedName>
    <definedName name="PLVD">#REF!</definedName>
    <definedName name="pm1\7.5x7.5">#REF!</definedName>
    <definedName name="pm2.5x10">#REF!</definedName>
    <definedName name="pm2.5x7.5">#REF!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4x30">#REF!</definedName>
    <definedName name="pm4x5">#REF!</definedName>
    <definedName name="pm5x6">#REF!</definedName>
    <definedName name="pm6x12">#REF!</definedName>
    <definedName name="pm7.5x7.5">#REF!</definedName>
    <definedName name="PM970_1">#REF!</definedName>
    <definedName name="PMBF">#REF!</definedName>
    <definedName name="PMBQ">#REF!</definedName>
    <definedName name="PMBQA">#REF!</definedName>
    <definedName name="PMBQT">#REF!</definedName>
    <definedName name="PMBUQ">#REF!</definedName>
    <definedName name="pmc">#REF!</definedName>
    <definedName name="pmc200x210">#REF!</definedName>
    <definedName name="pmc50x210">#REF!</definedName>
    <definedName name="pmc55x210">#REF!</definedName>
    <definedName name="pmc80x200">#REF!</definedName>
    <definedName name="pmc80x210">#REF!</definedName>
    <definedName name="pmc85x210">#REF!</definedName>
    <definedName name="PMD">#REF!</definedName>
    <definedName name="pmf">#REF!</definedName>
    <definedName name="PMFC01">#REF!</definedName>
    <definedName name="PMICRO1.5">#REF!</definedName>
    <definedName name="PMOB">#REF!</definedName>
    <definedName name="pmr">#REF!</definedName>
    <definedName name="PMRP2ANOS">#REF!</definedName>
    <definedName name="PMS">#REF!</definedName>
    <definedName name="pmtv">#REF!</definedName>
    <definedName name="pmtv130x110">#REF!</definedName>
    <definedName name="pmtv350x110">#REF!</definedName>
    <definedName name="pmtv360x110">#REF!</definedName>
    <definedName name="pmtv50x110">#REF!</definedName>
    <definedName name="PMUDAS">#REF!</definedName>
    <definedName name="PN_95">#REF!</definedName>
    <definedName name="PN_95_AN">#REF!</definedName>
    <definedName name="PN_95_AT">#REF!</definedName>
    <definedName name="pnaav">#REF!</definedName>
    <definedName name="pnaav130x110">#REF!</definedName>
    <definedName name="pnaav350x110">#REF!</definedName>
    <definedName name="pnaav360x110">#REF!</definedName>
    <definedName name="pnaav50x110">#REF!</definedName>
    <definedName name="pnc">#REF!</definedName>
    <definedName name="pnv">#REF!</definedName>
    <definedName name="PO.ValoresBDI" localSheetId="10" hidden="1">OFFSET(#REF!,1,0):OFFSET(#REF!,-1,0)</definedName>
    <definedName name="PO.ValoresBDI" hidden="1">OFFSET(#REF!,1,0):OFFSET(#REF!,-1,0)</definedName>
    <definedName name="pob">#REF!</definedName>
    <definedName name="pogaf">#REF!</definedName>
    <definedName name="poi">#REF!</definedName>
    <definedName name="poiv">#REF!</definedName>
    <definedName name="pomr150x210">#REF!</definedName>
    <definedName name="pomr165x210">#REF!</definedName>
    <definedName name="pomr80x210">#REF!</definedName>
    <definedName name="PONTALETEAMENTO">#REF!</definedName>
    <definedName name="PONTALETEAMENTO_AN">#REF!</definedName>
    <definedName name="PONTALETEAMENTO_AT">#REF!</definedName>
    <definedName name="Ponte">#REF!</definedName>
    <definedName name="Ponte_10">#N/A</definedName>
    <definedName name="Ponte_12">#N/A</definedName>
    <definedName name="Ponte_19">#N/A</definedName>
    <definedName name="Ponte_2">#N/A</definedName>
    <definedName name="Ponte_21">#N/A</definedName>
    <definedName name="Ponte_23">#N/A</definedName>
    <definedName name="Ponte_24">#N/A</definedName>
    <definedName name="Ponte_26">#N/A</definedName>
    <definedName name="Ponte_27">#N/A</definedName>
    <definedName name="Ponte_29">#N/A</definedName>
    <definedName name="Ponte_30">#N/A</definedName>
    <definedName name="Ponte_31">#N/A</definedName>
    <definedName name="Ponte_33">#N/A</definedName>
    <definedName name="Ponte_34">#N/A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#N/A</definedName>
    <definedName name="Ponte_40">#N/A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#N/A</definedName>
    <definedName name="Ponte_47">#N/A</definedName>
    <definedName name="Ponte_48">#N/A</definedName>
    <definedName name="Ponte_51">#N/A</definedName>
    <definedName name="Ponte_52">#N/A</definedName>
    <definedName name="Ponte_53">#N/A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#N/A</definedName>
    <definedName name="Ponte_64">#N/A</definedName>
    <definedName name="Ponte_65">#N/A</definedName>
    <definedName name="Ponte_66">#N/A</definedName>
    <definedName name="Ponte_67">#N/A</definedName>
    <definedName name="Ponte_68">#N/A</definedName>
    <definedName name="Ponte_69">#N/A</definedName>
    <definedName name="Ponte_70">#N/A</definedName>
    <definedName name="Ponte_71">#N/A</definedName>
    <definedName name="Ponte_72">#N/A</definedName>
    <definedName name="Ponte_8">#N/A</definedName>
    <definedName name="PONTEMADEIRA" localSheetId="10">#REF!</definedName>
    <definedName name="PONTEMADEIRA">#REF!</definedName>
    <definedName name="popopopo" localSheetId="10">#REF!</definedName>
    <definedName name="popopopo">#REF!</definedName>
    <definedName name="port" localSheetId="10">#REF!</definedName>
    <definedName name="port">#REF!</definedName>
    <definedName name="Posição" localSheetId="11" hidden="1">#REF!</definedName>
    <definedName name="Posição">#REF!</definedName>
    <definedName name="potencia">#REF!</definedName>
    <definedName name="pp">#REF!</definedName>
    <definedName name="pp_5">#N/A</definedName>
    <definedName name="pp_6">#REF!</definedName>
    <definedName name="pp_7">#N/A</definedName>
    <definedName name="pp_7_1">NA()</definedName>
    <definedName name="pp_8">#REF!</definedName>
    <definedName name="pp_9">#N/A</definedName>
    <definedName name="pp_9_1">NA()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ppb">#REF!</definedName>
    <definedName name="PPEDREIRO">#NAME?</definedName>
    <definedName name="PPEDREIRO_1">#REF!</definedName>
    <definedName name="PPEN">#REF!</definedName>
    <definedName name="ppha">#REF!</definedName>
    <definedName name="pphi">#REF!</definedName>
    <definedName name="pphl">#REF!</definedName>
    <definedName name="pphpl">#REF!</definedName>
    <definedName name="PPINTOR">#NAME?</definedName>
    <definedName name="PPINTOR_1">#REF!</definedName>
    <definedName name="PPL">#REF!</definedName>
    <definedName name="PPLA">#REF!</definedName>
    <definedName name="PPLT">#REF!</definedName>
    <definedName name="ppp">#REF!</definedName>
    <definedName name="ppt">#REF!</definedName>
    <definedName name="PPUMO">NA()</definedName>
    <definedName name="PPUMO_6">#REF!</definedName>
    <definedName name="PPUMO_7">#REF!</definedName>
    <definedName name="PPUMO_8">#N/A</definedName>
    <definedName name="PPUMO_8_1">NA()</definedName>
    <definedName name="PPUMO_9">#N/A</definedName>
    <definedName name="PPUMO_9_1">NA()</definedName>
    <definedName name="PR" localSheetId="10">#REF!&lt;&gt;[0]!NUMEROMEDIÇÃO</definedName>
    <definedName name="PR">#REF!&lt;&gt;[0]!NUMEROMEDIÇÃO</definedName>
    <definedName name="PRA">#REF!</definedName>
    <definedName name="prazo" localSheetId="10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 localSheetId="11" hidden="1">#N/A</definedName>
    <definedName name="Prd" localSheetId="10">#REF!</definedName>
    <definedName name="Prd">#REF!</definedName>
    <definedName name="PrdAux" localSheetId="11" hidden="1">#N/A</definedName>
    <definedName name="PrdAux" localSheetId="10">#REF!</definedName>
    <definedName name="PrdAux">#REF!</definedName>
    <definedName name="PRDM" localSheetId="10">#REF!</definedName>
    <definedName name="PRDM">#REF!</definedName>
    <definedName name="PREC" localSheetId="10">#REF!</definedName>
    <definedName name="PREC">#REF!</definedName>
    <definedName name="PREC_1">#REF!</definedName>
    <definedName name="PRECO" localSheetId="10">#REF!</definedName>
    <definedName name="PRECO">#REF!</definedName>
    <definedName name="PREÇO_ETE">#REF!</definedName>
    <definedName name="PREÇO_ETE_2">#REF!</definedName>
    <definedName name="PREÇO_ETE_3">#REF!</definedName>
    <definedName name="PREÇO_ETE_4">#REF!</definedName>
    <definedName name="Preço_Improd.">#REF!</definedName>
    <definedName name="Preço_parcial">#REF!</definedName>
    <definedName name="Preço_prod.">#REF!</definedName>
    <definedName name="PREÇO_REDE">#REF!</definedName>
    <definedName name="preco1">#REF!</definedName>
    <definedName name="preços">#REF!</definedName>
    <definedName name="PREÇOSOBRAS" localSheetId="10">#REF!</definedName>
    <definedName name="PREÇOSOBRAS">#NAME?</definedName>
    <definedName name="PRECP">#REF!</definedName>
    <definedName name="PRECREV">#REF!</definedName>
    <definedName name="PREF">#REF!</definedName>
    <definedName name="PREFEITO">#REF!</definedName>
    <definedName name="PREGO">#REF!</definedName>
    <definedName name="PREMN">#REF!</definedName>
    <definedName name="PREMOÇÃOPS">#REF!</definedName>
    <definedName name="PRETRO">#REF!</definedName>
    <definedName name="prf">#REF!</definedName>
    <definedName name="prg">#REF!</definedName>
    <definedName name="PRGC">#REF!</definedName>
    <definedName name="Print" localSheetId="11">#REF!</definedName>
    <definedName name="Print" localSheetId="10">#REF!</definedName>
    <definedName name="Print">#REF!</definedName>
    <definedName name="Print_1" localSheetId="10">#REF!</definedName>
    <definedName name="Print_1">#REF!</definedName>
    <definedName name="Print_2" localSheetId="10">#REF!</definedName>
    <definedName name="Print_2">#REF!</definedName>
    <definedName name="Print_25">#REF!</definedName>
    <definedName name="Print_3">#REF!</definedName>
    <definedName name="Print_4">#REF!</definedName>
    <definedName name="Print_Area_1" localSheetId="10">#REF!</definedName>
    <definedName name="Print_Area_1">#REF!</definedName>
    <definedName name="Print_Area_MI" localSheetId="11">#REF!</definedName>
    <definedName name="Print_Area_MI" localSheetId="10">#REF!</definedName>
    <definedName name="Print_Area_MI">#REF!</definedName>
    <definedName name="Print_Area_MI_1">#REF!</definedName>
    <definedName name="Print_Area_MI_2">#REF!</definedName>
    <definedName name="Print_Area_MI_25">#REF!</definedName>
    <definedName name="Print_Area_MI_3">#REF!</definedName>
    <definedName name="Print_Area_MI_4">#REF!</definedName>
    <definedName name="Print_Titles_MI" localSheetId="10">#REF!</definedName>
    <definedName name="PRINT_TITLES_MI">#REF!</definedName>
    <definedName name="PRINT_TITLES_MI_1">#REF!</definedName>
    <definedName name="PRINT_TITLES_MI_3">#REF!</definedName>
    <definedName name="prl250m">#REF!</definedName>
    <definedName name="PRM">#REF!</definedName>
    <definedName name="PRM1C">#REF!</definedName>
    <definedName name="PRMAT">#REF!</definedName>
    <definedName name="PRMEC">#REF!</definedName>
    <definedName name="PRMECAT">#REF!</definedName>
    <definedName name="PRMFD">#REF!</definedName>
    <definedName name="PRMN">#REF!</definedName>
    <definedName name="PRMSH">#REF!</definedName>
    <definedName name="PROC_BAIRROS">#REF!</definedName>
    <definedName name="PROC_BOLETINS">#REF!</definedName>
    <definedName name="PROC_CABEÇALHO">#REF!</definedName>
    <definedName name="PROC_CIDADE">#REF!</definedName>
    <definedName name="PROC_EMPREITEIRAS">#REF!</definedName>
    <definedName name="PROC_MEDIÇÕES">#REF!</definedName>
    <definedName name="PROC_PREÇOS">#REF!</definedName>
    <definedName name="PROC_TEXTOS">#REF!</definedName>
    <definedName name="PROD_1">#REF!</definedName>
    <definedName name="PROD_1_1" localSheetId="10">{#N/A,#N/A,TRUE,"Serviços"}</definedName>
    <definedName name="PROD_1_1">{#N/A,#N/A,TRUE,"Serviços"}</definedName>
    <definedName name="PROD_11">#REF!</definedName>
    <definedName name="produção">#REF!</definedName>
    <definedName name="produçao1">#REF!</definedName>
    <definedName name="PRODUCAO364">#REF!</definedName>
    <definedName name="PRODUCAO364_1">#REF!</definedName>
    <definedName name="PROGRAMA">#REF!</definedName>
    <definedName name="PROMZ">#REF!</definedName>
    <definedName name="Proprietário" localSheetId="10">NA()</definedName>
    <definedName name="Proprietário">#REF!</definedName>
    <definedName name="prot.ambient" localSheetId="10">#REF!</definedName>
    <definedName name="prot.ambient">#REF!</definedName>
    <definedName name="prot.ambient_1" localSheetId="10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#REF!</definedName>
    <definedName name="PRPDMAN">#REF!</definedName>
    <definedName name="PRPDMEC">#REF!</definedName>
    <definedName name="PRPL">#REF!</definedName>
    <definedName name="PRPS">#REF!</definedName>
    <definedName name="PRPT">#REF!</definedName>
    <definedName name="PRR1C">#REF!</definedName>
    <definedName name="PRRMBUQ">#REF!</definedName>
    <definedName name="PRRP">#REF!</definedName>
    <definedName name="PRZ">#REF!</definedName>
    <definedName name="PS">#REF!</definedName>
    <definedName name="PS_CALÇADA_AN">#REF!</definedName>
    <definedName name="PS_CALÇADA_AT">#REF!</definedName>
    <definedName name="PS_RUA_AN">#REF!</definedName>
    <definedName name="PS_RUA_AT">#REF!</definedName>
    <definedName name="PSCB">#REF!</definedName>
    <definedName name="pse">#REF!</definedName>
    <definedName name="PSELAGEM">#REF!</definedName>
    <definedName name="PSERVENTE">#NAME?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lb">#REF!</definedName>
    <definedName name="pslp">#REF!</definedName>
    <definedName name="PSMC">#REF!</definedName>
    <definedName name="psp">#REF!</definedName>
    <definedName name="PST">#REF!</definedName>
    <definedName name="pt">#REF!</definedName>
    <definedName name="PTA2A">#REF!</definedName>
    <definedName name="ptac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AP20MBUQ">#REF!</definedName>
    <definedName name="PTCAPMBUQ">#REF!</definedName>
    <definedName name="PTCB4">#REF!</definedName>
    <definedName name="PTCC">#REF!</definedName>
    <definedName name="PTCC4">#REF!</definedName>
    <definedName name="PTCCB10">#REF!</definedName>
    <definedName name="ptcf">#REF!</definedName>
    <definedName name="ptcf80x210">#REF!</definedName>
    <definedName name="PTCM30">#REF!</definedName>
    <definedName name="PTCM30RP">#REF!</definedName>
    <definedName name="PTCM30TB">#REF!</definedName>
    <definedName name="PTCMI">#REF!</definedName>
    <definedName name="PTCMRP">#REF!</definedName>
    <definedName name="ptdc6">#REF!</definedName>
    <definedName name="pte">#REF!</definedName>
    <definedName name="pte_38">#N/A</definedName>
    <definedName name="PTEB4">#REF!</definedName>
    <definedName name="PTEMULCS">#REF!</definedName>
    <definedName name="PTEMULFLEX">#REF!</definedName>
    <definedName name="PTEMULTSD">#REF!</definedName>
    <definedName name="PTEMULTSS">#REF!</definedName>
    <definedName name="ptin">#REF!</definedName>
    <definedName name="ptlb">#REF!</definedName>
    <definedName name="PTLB10">#REF!</definedName>
    <definedName name="PTLCB10">#REF!</definedName>
    <definedName name="PTLCB5">#REF!</definedName>
    <definedName name="PTLCC4">#REF!</definedName>
    <definedName name="PTLMB">#REF!</definedName>
    <definedName name="PTLMR">#REF!</definedName>
    <definedName name="ptm">#REF!</definedName>
    <definedName name="ptmc">#REF!</definedName>
    <definedName name="ptmc70x70">#REF!</definedName>
    <definedName name="ptmc80x60">#REF!</definedName>
    <definedName name="ptmv">#REF!</definedName>
    <definedName name="ptmv80x210">#REF!</definedName>
    <definedName name="ptmv85x210">#REF!</definedName>
    <definedName name="ptmv90x210">#REF!</definedName>
    <definedName name="Pto" localSheetId="10" hidden="1">ROUND(#REF!*#REF!,2)</definedName>
    <definedName name="Pto" hidden="1">ROUND(#REF!*#REF!,2)</definedName>
    <definedName name="ptpl">#REF!</definedName>
    <definedName name="PTRL1C0.8">#REF!</definedName>
    <definedName name="PTRL1CE">#REF!</definedName>
    <definedName name="PTRL1CLAMAG">#REF!</definedName>
    <definedName name="PTRL1CMBF">#REF!</definedName>
    <definedName name="PTRM1C">#REF!</definedName>
    <definedName name="PTRR1C">#REF!</definedName>
    <definedName name="PTRR1CCD">#REF!</definedName>
    <definedName name="PTRR1CP">#REF!</definedName>
    <definedName name="PTRR1CPL">#REF!</definedName>
    <definedName name="PTRR1CST">#REF!</definedName>
    <definedName name="PTRR1CTB">#REF!</definedName>
    <definedName name="PTSD">#REF!</definedName>
    <definedName name="PTSD2">#REF!</definedName>
    <definedName name="PTSSP">#REF!</definedName>
    <definedName name="PU">#REF!</definedName>
    <definedName name="PU_6">#REF!</definedName>
    <definedName name="PU_7">#REF!</definedName>
    <definedName name="PU_8">#N/A</definedName>
    <definedName name="PU_8_1">NA()</definedName>
    <definedName name="PU_9">#N/A</definedName>
    <definedName name="PU_9_1">NA()</definedName>
    <definedName name="pu334_1">#REF!</definedName>
    <definedName name="pu335_1">#REF!</definedName>
    <definedName name="PU3S0120000">#NAME?</definedName>
    <definedName name="PU3S0120000_1">#REF!</definedName>
    <definedName name="PU3S0193000">#NAME?</definedName>
    <definedName name="PU3S0193000_1">#REF!</definedName>
    <definedName name="PU3S0220001">#NAME?</definedName>
    <definedName name="PU3S0220001_1">#REF!</definedName>
    <definedName name="PU3S0223000">#NAME?</definedName>
    <definedName name="PU3S0223000_1">#REF!</definedName>
    <definedName name="PU3S0240000">#NAME?</definedName>
    <definedName name="PU3S0240000_1">#REF!</definedName>
    <definedName name="PU3S0251000">#NAME?</definedName>
    <definedName name="PU3S0251000_1">#REF!</definedName>
    <definedName name="PU3S0253001">#NAME?</definedName>
    <definedName name="PU3S0253001_1">#REF!</definedName>
    <definedName name="PU3S0254000">#NAME?</definedName>
    <definedName name="PU3S0254000_1">#REF!</definedName>
    <definedName name="PU3S0260100">#NAME?</definedName>
    <definedName name="PU3S0260100_1">#REF!</definedName>
    <definedName name="PU3S0290000">#NAME?</definedName>
    <definedName name="PU3S0290000_1">#REF!</definedName>
    <definedName name="PU3S0331000">#NAME?</definedName>
    <definedName name="PU3S0331000_1">#REF!</definedName>
    <definedName name="PU3S0332901">#NAME?</definedName>
    <definedName name="PU3S0332901_1">#REF!</definedName>
    <definedName name="PU3S0334002">#NAME?</definedName>
    <definedName name="PU3S0334002_1">#REF!</definedName>
    <definedName name="PU3S0335300">#NAME?</definedName>
    <definedName name="PU3S0335300_1">#REF!</definedName>
    <definedName name="PU3S0337000">#NAME?</definedName>
    <definedName name="PU3S0337000_1">#REF!</definedName>
    <definedName name="PU3S0394001">#NAME?</definedName>
    <definedName name="PU3S0394001_1">#REF!</definedName>
    <definedName name="PU3S0394002">#NAME?</definedName>
    <definedName name="PU3S0394002_1">#REF!</definedName>
    <definedName name="PU3S0395000">#NAME?</definedName>
    <definedName name="PU3S0395000_1">#REF!</definedName>
    <definedName name="PU3S0400000">#NAME?</definedName>
    <definedName name="PU3S0400000_1">#REF!</definedName>
    <definedName name="PU3S0400001">#NAME?</definedName>
    <definedName name="PU3S0400001_1">#REF!</definedName>
    <definedName name="PU3S0459000">#NAME?</definedName>
    <definedName name="PU3S0459000_1">#REF!</definedName>
    <definedName name="PU3S0499908">#NAME?</definedName>
    <definedName name="PU3S0499908_1">#REF!</definedName>
    <definedName name="PU3S0500000">#NAME?</definedName>
    <definedName name="PU3S0500000_1">#REF!</definedName>
    <definedName name="PU3S0500100">#NAME?</definedName>
    <definedName name="PU3S0500100_1">#REF!</definedName>
    <definedName name="PU3S0510102">#NAME?</definedName>
    <definedName name="PU3S0510102_1">#REF!</definedName>
    <definedName name="PU3S0810000">#NAME?</definedName>
    <definedName name="PU3S0810000_1">#REF!</definedName>
    <definedName name="PU3S0810101">#NAME?</definedName>
    <definedName name="PU3S0810101_1">#REF!</definedName>
    <definedName name="PU3S0810102">#NAME?</definedName>
    <definedName name="PU3S0810102_1">#REF!</definedName>
    <definedName name="PU3S0810201">#NAME?</definedName>
    <definedName name="PU3S0810201_1">#REF!</definedName>
    <definedName name="PU3S0810900">#NAME?</definedName>
    <definedName name="PU3S0810900_1">#REF!</definedName>
    <definedName name="PU3S0820000">#NAME?</definedName>
    <definedName name="PU3S0820000_1">#REF!</definedName>
    <definedName name="PU3S0830001">#NAME?</definedName>
    <definedName name="PU3S0830001_1">#REF!</definedName>
    <definedName name="PU3S0830101">#NAME?</definedName>
    <definedName name="PU3S0830101_1">#REF!</definedName>
    <definedName name="PU3S0830102">#NAME?</definedName>
    <definedName name="PU3S0830102_1">#REF!</definedName>
    <definedName name="PU3S0830103">#NAME?</definedName>
    <definedName name="PU3S0830103_1">#REF!</definedName>
    <definedName name="PU3S0830201">#NAME?</definedName>
    <definedName name="PU3S0830201_1">#REF!</definedName>
    <definedName name="PU3S0830202">#NAME?</definedName>
    <definedName name="PU3S0830202_1">#REF!</definedName>
    <definedName name="PU3S0830203">#NAME?</definedName>
    <definedName name="PU3S0830203_1">#REF!</definedName>
    <definedName name="PU3S0830204">#NAME?</definedName>
    <definedName name="PU3S0830204_1">#REF!</definedName>
    <definedName name="PU3S0830205">#NAME?</definedName>
    <definedName name="PU3S0830205_1">#REF!</definedName>
    <definedName name="PU3S0840000">#NAME?</definedName>
    <definedName name="PU3S0840000_1">#REF!</definedName>
    <definedName name="PU3S0840001">#NAME?</definedName>
    <definedName name="PU3S0840001_1">#REF!</definedName>
    <definedName name="PU3S0840002">#NAME?</definedName>
    <definedName name="PU3S0840002_1">#REF!</definedName>
    <definedName name="PU3S0840100">#NAME?</definedName>
    <definedName name="PU3S0840100_1">#REF!</definedName>
    <definedName name="PU3S0840200">#NAME?</definedName>
    <definedName name="PU3S0840200_1">#REF!</definedName>
    <definedName name="PU3S0840300">#NAME?</definedName>
    <definedName name="PU3S0840300_1">#REF!</definedName>
    <definedName name="PU3S0840400">#NAME?</definedName>
    <definedName name="PU3S0840400_1">#REF!</definedName>
    <definedName name="PU3S0850000">#NAME?</definedName>
    <definedName name="PU3S0850000_1">#REF!</definedName>
    <definedName name="PU3S0850100">#NAME?</definedName>
    <definedName name="PU3S0850100_1">#REF!</definedName>
    <definedName name="PU3S0851000">#NAME?</definedName>
    <definedName name="PU3S0851000_1">#REF!</definedName>
    <definedName name="PU3S0851100">#NAME?</definedName>
    <definedName name="PU3S0851100_1">#REF!</definedName>
    <definedName name="PU3S0890000">#NAME?</definedName>
    <definedName name="PU3S0890000_1">#REF!</definedName>
    <definedName name="PU3S0890001">#NAME?</definedName>
    <definedName name="PU3S0890001_1">#REF!</definedName>
    <definedName name="PU3S0890100">#NAME?</definedName>
    <definedName name="PU3S0890100_1">#REF!</definedName>
    <definedName name="PU3S0890101">#NAME?</definedName>
    <definedName name="PU3S0890101_1">#REF!</definedName>
    <definedName name="PU3S0891000">#NAME?</definedName>
    <definedName name="PU3S0891000_1">#REF!</definedName>
    <definedName name="PU3S0900200">#NAME?</definedName>
    <definedName name="PU3S0900200_1">#REF!</definedName>
    <definedName name="PU3S0900203">#NAME?</definedName>
    <definedName name="PU3S0900203_1">#REF!</definedName>
    <definedName name="PU3S0900241">#NAME?</definedName>
    <definedName name="PU3S0900241_1">#REF!</definedName>
    <definedName name="PU3S0920270">#NAME?</definedName>
    <definedName name="PU3S0920270_1">#REF!</definedName>
    <definedName name="PU4S0612001">#NAME?</definedName>
    <definedName name="PU4S0612001_1">#REF!</definedName>
    <definedName name="PU4S0612101">#NAME?</definedName>
    <definedName name="PU4S0612101_1">#REF!</definedName>
    <definedName name="PU4S0612111">#NAME?</definedName>
    <definedName name="PU4S0612111_1">#REF!</definedName>
    <definedName name="PU4S0620002">#NAME?</definedName>
    <definedName name="PU4S0620002_1">#REF!</definedName>
    <definedName name="PUE412_1">#REF!</definedName>
    <definedName name="PUM">NA()</definedName>
    <definedName name="PUM_6">#REF!</definedName>
    <definedName name="PUM_7">#REF!</definedName>
    <definedName name="PUM_8">#N/A</definedName>
    <definedName name="PUM_8_1">NA()</definedName>
    <definedName name="PUM_9">#N/A</definedName>
    <definedName name="PUM_9_1">NA()</definedName>
    <definedName name="pum405_1">#REF!</definedName>
    <definedName name="pum406_1">#REF!</definedName>
    <definedName name="pum609_1">#REF!</definedName>
    <definedName name="pum969_1">#REF!</definedName>
    <definedName name="PUMO">NA()</definedName>
    <definedName name="PUMO_6">#REF!</definedName>
    <definedName name="PUMO_7">#REF!</definedName>
    <definedName name="PUMO_8">#N/A</definedName>
    <definedName name="PUMO_8_1">NA()</definedName>
    <definedName name="PUMO_9">#N/A</definedName>
    <definedName name="PUMO_9_1">NA()</definedName>
    <definedName name="Pun">#REF!</definedName>
    <definedName name="Pun_26">NA()</definedName>
    <definedName name="Pun_27">NA()</definedName>
    <definedName name="PUPA">#REF!</definedName>
    <definedName name="PUPJ">#REF!</definedName>
    <definedName name="PV_10">#REF!</definedName>
    <definedName name="PV_10_AN">#REF!</definedName>
    <definedName name="PV_10_AT">#REF!</definedName>
    <definedName name="PV_15">#REF!</definedName>
    <definedName name="PV_15_AN">#REF!</definedName>
    <definedName name="PV_15_AT">#REF!</definedName>
    <definedName name="PV_20_AN">#REF!</definedName>
    <definedName name="PV_20_AT">#REF!</definedName>
    <definedName name="PV_25">#REF!</definedName>
    <definedName name="PV_25_AN">#REF!</definedName>
    <definedName name="PV_25_AT">#REF!</definedName>
    <definedName name="PV_30">#REF!</definedName>
    <definedName name="PV_30_AN">#REF!</definedName>
    <definedName name="PV_30_AT">#REF!</definedName>
    <definedName name="PV_35">#REF!</definedName>
    <definedName name="PV_35_AN">#REF!</definedName>
    <definedName name="PV_35_AT">#REF!</definedName>
    <definedName name="PV_40">#REF!</definedName>
    <definedName name="PV_40_AN">#REF!</definedName>
    <definedName name="PV_40_AT">#REF!</definedName>
    <definedName name="PV_45">#REF!</definedName>
    <definedName name="PV_45_AN">#REF!</definedName>
    <definedName name="PV_45_AT">#REF!</definedName>
    <definedName name="PV_50_AN">#REF!</definedName>
    <definedName name="PV_50_AT">#REF!</definedName>
    <definedName name="PV_55_AN">#REF!</definedName>
    <definedName name="PV_55_AT">#REF!</definedName>
    <definedName name="PV_ATÉ_2_AN">SUM(#REF!)</definedName>
    <definedName name="PV_ATÉ_2_AT">SUM(#REF!)</definedName>
    <definedName name="PVC">#REF!</definedName>
    <definedName name="PVC_100_AN">#REF!</definedName>
    <definedName name="PVC_100_AT">#REF!</definedName>
    <definedName name="PVC_150_AN">#REF!</definedName>
    <definedName name="PVC_150_AT">#REF!</definedName>
    <definedName name="PVC_200_AN">#REF!</definedName>
    <definedName name="PVC_200_AT">#REF!</definedName>
    <definedName name="PVC_250_AN">#REF!</definedName>
    <definedName name="PVC_250_AT">#REF!</definedName>
    <definedName name="PVC_300_AN">#REF!</definedName>
    <definedName name="PVC_300_AT">#REF!</definedName>
    <definedName name="PVC_350_AN">#REF!</definedName>
    <definedName name="PVC_350_AT">#REF!</definedName>
    <definedName name="PVC_375_AN">#REF!</definedName>
    <definedName name="PVC_375_AT">#REF!</definedName>
    <definedName name="PVC_75_AN">#REF!</definedName>
    <definedName name="PVC_75_AT">#REF!</definedName>
    <definedName name="pvo">#REF!</definedName>
    <definedName name="pvtf150x250">#REF!</definedName>
    <definedName name="pvtj95x245">#REF!</definedName>
    <definedName name="pvtt280x210">#REF!</definedName>
    <definedName name="Q">#REF!</definedName>
    <definedName name="q_1">#REF!</definedName>
    <definedName name="q_25">#REF!</definedName>
    <definedName name="Q913m123">#REF!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localSheetId="10" hidden="1">[0]!__________________PCB5-[0]!___________________TSD2-[0]!__________________la2</definedName>
    <definedName name="QCI.SumREPASSEMANUAL" hidden="1">[0]!__________________PCB5-[0]!___________________TSD2-[0]!__________________la2</definedName>
    <definedName name="QD" localSheetId="11" hidden="1">#REF!</definedName>
    <definedName name="QD" localSheetId="10">#REF!</definedName>
    <definedName name="QD">#REF!</definedName>
    <definedName name="Qd.Comp.Miranda" localSheetId="10">#REF!</definedName>
    <definedName name="Qd.Comp.Miranda">#REF!</definedName>
    <definedName name="qdsb12" localSheetId="10">#REF!</definedName>
    <definedName name="qdsb12">#REF!</definedName>
    <definedName name="qdsb18">#REF!</definedName>
    <definedName name="qdsb3">#REF!</definedName>
    <definedName name="qdsb6">#REF!</definedName>
    <definedName name="QDT" localSheetId="10">#REF!</definedName>
    <definedName name="QDT">#REF!</definedName>
    <definedName name="QDT_1" localSheetId="10">#REF!</definedName>
    <definedName name="QDT_1">#REF!</definedName>
    <definedName name="QDT_10" localSheetId="10">#REF!</definedName>
    <definedName name="QDT_10">#REF!</definedName>
    <definedName name="QDT_11">#REF!</definedName>
    <definedName name="QDT_12">#REF!</definedName>
    <definedName name="QDT_13">#REF!</definedName>
    <definedName name="QDT_14">#REF!</definedName>
    <definedName name="QDT_3">#REF!</definedName>
    <definedName name="QDT_4">#REF!</definedName>
    <definedName name="QDT_5">#REF!</definedName>
    <definedName name="QDT_6">#REF!</definedName>
    <definedName name="QDT_7">#REF!</definedName>
    <definedName name="QDT_8">#REF!</definedName>
    <definedName name="QDT_9">#REF!</definedName>
    <definedName name="qdt20x20">#REF!</definedName>
    <definedName name="qdt40x40">#REF!</definedName>
    <definedName name="qdt60x60">#REF!</definedName>
    <definedName name="QF">#REF!</definedName>
    <definedName name="QF_6">#REF!</definedName>
    <definedName name="QF_7">#REF!</definedName>
    <definedName name="QF_8">#N/A</definedName>
    <definedName name="QF_8_1">NA()</definedName>
    <definedName name="QF_9">#N/A</definedName>
    <definedName name="QF_9_1">NA()</definedName>
    <definedName name="qgm">#REF!</definedName>
    <definedName name="qgt">#REF!</definedName>
    <definedName name="qh">NA()</definedName>
    <definedName name="QI">#REF!</definedName>
    <definedName name="QI_6">#REF!</definedName>
    <definedName name="QI_7">#REF!</definedName>
    <definedName name="QI_8">#N/A</definedName>
    <definedName name="QI_8_1">NA()</definedName>
    <definedName name="QI_9">#N/A</definedName>
    <definedName name="QI_9_1">NA()</definedName>
    <definedName name="qm">NA()</definedName>
    <definedName name="qpa30x30">#REF!</definedName>
    <definedName name="qpe40x40">#REF!</definedName>
    <definedName name="qpe50x50">#REF!</definedName>
    <definedName name="qpe60x60">#REF!</definedName>
    <definedName name="qpe80x80">#REF!</definedName>
    <definedName name="qpg30x30">#REF!</definedName>
    <definedName name="qq">#N/A</definedName>
    <definedName name="QQ_2" localSheetId="10">#N/A</definedName>
    <definedName name="QQ_2">#REF!</definedName>
    <definedName name="qq_2_">#REF!</definedName>
    <definedName name="qq_2__38">#N/A</definedName>
    <definedName name="QQ_2_1">#REF!</definedName>
    <definedName name="QQ_2_10">#REF!</definedName>
    <definedName name="QQ_2_12">#REF!</definedName>
    <definedName name="QQ_2_13">#REF!</definedName>
    <definedName name="QQ_2_14">#REF!</definedName>
    <definedName name="QQ_2_19">#N/A</definedName>
    <definedName name="QQ_2_2">#REF!</definedName>
    <definedName name="QQ_2_21">#N/A</definedName>
    <definedName name="QQ_2_22">#REF!</definedName>
    <definedName name="QQ_2_23">#N/A</definedName>
    <definedName name="QQ_2_24">#N/A</definedName>
    <definedName name="QQ_2_25">#REF!</definedName>
    <definedName name="QQ_2_26">#REF!</definedName>
    <definedName name="QQ_2_27">#REF!</definedName>
    <definedName name="QQ_2_28">#REF!</definedName>
    <definedName name="QQ_2_29">#REF!</definedName>
    <definedName name="QQ_2_3">#REF!</definedName>
    <definedName name="QQ_2_30">#REF!</definedName>
    <definedName name="QQ_2_31">#REF!</definedName>
    <definedName name="QQ_2_32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#N/A</definedName>
    <definedName name="QQ_2_4">#REF!</definedName>
    <definedName name="QQ_2_40">#N/A</definedName>
    <definedName name="QQ_2_41">#N/A</definedName>
    <definedName name="QQ_2_42">#N/A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#REF!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#REF!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#REF!</definedName>
    <definedName name="QQ_2_70">#N/A</definedName>
    <definedName name="QQ_2_71">#N/A</definedName>
    <definedName name="QQ_2_72">#N/A</definedName>
    <definedName name="QQ_2_8">#REF!</definedName>
    <definedName name="QQ_2_9">#REF!</definedName>
    <definedName name="QQQQ" localSheetId="10">#REF!</definedName>
    <definedName name="QQQQ">#REF!</definedName>
    <definedName name="qqqqq">#REF!</definedName>
    <definedName name="QT" localSheetId="10">#REF!</definedName>
    <definedName name="QT">#REF!</definedName>
    <definedName name="QT_PS_CALÇ" localSheetId="10">#REF!</definedName>
    <definedName name="QT_PS_CALÇ">#REF!</definedName>
    <definedName name="QT_PS_RUA" localSheetId="10">#REF!</definedName>
    <definedName name="QT_PS_RUA">#REF!</definedName>
    <definedName name="QT_PV">#REF!</definedName>
    <definedName name="QTD" localSheetId="11" hidden="1">#REF!</definedName>
    <definedName name="QTD" localSheetId="10">#REF!</definedName>
    <definedName name="QTD">#REF!</definedName>
    <definedName name="QTDE" localSheetId="10">#REF!</definedName>
    <definedName name="QTDE">#REF!</definedName>
    <definedName name="QTDE_6" localSheetId="10">#REF!</definedName>
    <definedName name="QTDE_6">#REF!</definedName>
    <definedName name="QTDE_7">#REF!</definedName>
    <definedName name="QTDE_8">#N/A</definedName>
    <definedName name="QTDE_8_1">NA()</definedName>
    <definedName name="QTDE_9">#N/A</definedName>
    <definedName name="QTDE_9_1">NA()</definedName>
    <definedName name="QtEq" localSheetId="11" hidden="1">#REF!</definedName>
    <definedName name="QtEq" localSheetId="10">#REF!</definedName>
    <definedName name="QtEq">#REF!</definedName>
    <definedName name="QtMo" localSheetId="11" hidden="1">#REF!</definedName>
    <definedName name="QtMo" localSheetId="10">#REF!</definedName>
    <definedName name="QtMo">#REF!</definedName>
    <definedName name="QtMp" localSheetId="11" hidden="1">#REF!</definedName>
    <definedName name="QtMp" localSheetId="10">#REF!</definedName>
    <definedName name="QtMp">#REF!</definedName>
    <definedName name="QTS" localSheetId="10">#REF!</definedName>
    <definedName name="QTS">#REF!</definedName>
    <definedName name="QtTr" localSheetId="11" hidden="1">#REF!</definedName>
    <definedName name="QtTr" localSheetId="10">#REF!</definedName>
    <definedName name="QtTr">#REF!</definedName>
    <definedName name="QUAD1">#N/A</definedName>
    <definedName name="QUAD11">#N/A</definedName>
    <definedName name="QUAD21">#N/A</definedName>
    <definedName name="QUAD211">#N/A</definedName>
    <definedName name="QUAD22">#N/A</definedName>
    <definedName name="QUAD221">#N/A</definedName>
    <definedName name="QUAD23">#N/A</definedName>
    <definedName name="QUADRO">#NAME?</definedName>
    <definedName name="QUADRO_1" localSheetId="10">#REF!</definedName>
    <definedName name="QUADRO_1">#REF!</definedName>
    <definedName name="QUANT" localSheetId="10">#N/A</definedName>
    <definedName name="QUANT">#REF!</definedName>
    <definedName name="Quant." localSheetId="10">#REF!</definedName>
    <definedName name="Quant.">#REF!</definedName>
    <definedName name="Quant.1" localSheetId="10">#REF!</definedName>
    <definedName name="Quant.1">#REF!</definedName>
    <definedName name="QUANT___0">#REF!</definedName>
    <definedName name="QUANT_1">#REF!</definedName>
    <definedName name="Quant_Acum_Ant">#REF!</definedName>
    <definedName name="Quant_Acum_Tot">#REF!</definedName>
    <definedName name="QUANTIDADE">#REF!</definedName>
    <definedName name="QUANTIDADES">#N/A</definedName>
    <definedName name="quilometros">#REF!</definedName>
    <definedName name="qwe">#REF!</definedName>
    <definedName name="R___Ton_x_Km">#REF!</definedName>
    <definedName name="R_1" localSheetId="10">NA()</definedName>
    <definedName name="R_1">#REF!</definedName>
    <definedName name="R_2" localSheetId="10">NA()</definedName>
    <definedName name="R_2">#REF!</definedName>
    <definedName name="RA" localSheetId="10">#REF!</definedName>
    <definedName name="RA">#REF!</definedName>
    <definedName name="raa" localSheetId="10">#REF!</definedName>
    <definedName name="raa">#REF!</definedName>
    <definedName name="rach">#REF!</definedName>
    <definedName name="rach_38">#N/A</definedName>
    <definedName name="Rachão">#REF!</definedName>
    <definedName name="Rachão_10">#N/A</definedName>
    <definedName name="Rachão_2">#N/A</definedName>
    <definedName name="Rachão_23">#N/A</definedName>
    <definedName name="Rachão_24">#N/A</definedName>
    <definedName name="Rachão_26">#N/A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#N/A</definedName>
    <definedName name="Rachão_4">#N/A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#N/A</definedName>
    <definedName name="Rachão_68">#N/A</definedName>
    <definedName name="Rachão_69">#N/A</definedName>
    <definedName name="Rachão_70">#N/A</definedName>
    <definedName name="Rachão_71">#N/A</definedName>
    <definedName name="Rachão_72">#N/A</definedName>
    <definedName name="RachãoC">#REF!</definedName>
    <definedName name="rafael">#REF!</definedName>
    <definedName name="rbc3\4">#REF!</definedName>
    <definedName name="RBPM">#REF!</definedName>
    <definedName name="RBQ">#REF!</definedName>
    <definedName name="RBV" localSheetId="10">#REF!</definedName>
    <definedName name="RBV">#REF!</definedName>
    <definedName name="RBV_25" localSheetId="10">#REF!</definedName>
    <definedName name="RBV_25">#REF!</definedName>
    <definedName name="RBV_29" localSheetId="10">#REF!</definedName>
    <definedName name="RBV_29">#REF!</definedName>
    <definedName name="RBV_31">#REF!</definedName>
    <definedName name="RBVV">#REF!</definedName>
    <definedName name="rca25x3">#REF!</definedName>
    <definedName name="rca25x5">#REF!</definedName>
    <definedName name="rca40x5">#REF!</definedName>
    <definedName name="RCB">#REF!</definedName>
    <definedName name="RCC">#REF!</definedName>
    <definedName name="RCCL">#REF!</definedName>
    <definedName name="RCGP">#REF!</definedName>
    <definedName name="RCGP_1">#REF!</definedName>
    <definedName name="RCOLONIAO">#REF!</definedName>
    <definedName name="rD">#N/A</definedName>
    <definedName name="RDM">#REF!</definedName>
    <definedName name="rdv">#REF!</definedName>
    <definedName name="REAT.APILOA">#REF!</definedName>
    <definedName name="REATERROBUEIRO">#REF!</definedName>
    <definedName name="reb">#REF!</definedName>
    <definedName name="REBOQUE">#REF!</definedName>
    <definedName name="REBOQUE_1">#REF!</definedName>
    <definedName name="rec">#REF!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#N/A</definedName>
    <definedName name="rec_68">#N/A</definedName>
    <definedName name="rec_69">#N/A</definedName>
    <definedName name="rec_70">#N/A</definedName>
    <definedName name="rec_71">#N/A</definedName>
    <definedName name="rec_72">#N/A</definedName>
    <definedName name="REC_ASFALTO_AN">#REF!</definedName>
    <definedName name="REC_ASFALTO_AT">#REF!</definedName>
    <definedName name="REC_CALÇADA_AN">#REF!</definedName>
    <definedName name="REC_CALÇADA_AT">#REF!</definedName>
    <definedName name="recc">#REF!</definedName>
    <definedName name="recc_38">#N/A</definedName>
    <definedName name="RECDEF">#REF!</definedName>
    <definedName name="RECGC">#REF!</definedName>
    <definedName name="RECGCACBC">#REF!</definedName>
    <definedName name="RECMANAT">#REF!</definedName>
    <definedName name="RECMECAT">#REF!</definedName>
    <definedName name="RECOMPCERCA">#REF!</definedName>
    <definedName name="RECP">#REF!</definedName>
    <definedName name="RECPLACA">#REF!</definedName>
    <definedName name="RECPS">#REF!</definedName>
    <definedName name="RECREV">#REF!</definedName>
    <definedName name="REDONDO">#REF!</definedName>
    <definedName name="ree7x20">#REF!</definedName>
    <definedName name="ree7x30">#REF!</definedName>
    <definedName name="reet">#REF!</definedName>
    <definedName name="REF">#REF!</definedName>
    <definedName name="REFERENCIA.Descricao" localSheetId="10" hidden="1">IF(ISNUMBER(#REF!),OFFSET(INDIRECT('Encargos CCL'!ORÇAMENTO.CodBarra),#REF!-1,3,1),#REF!)</definedName>
    <definedName name="REFERENCIA.Descricao" hidden="1">IF(ISNUMBER(#REF!),OFFSET(INDIRECT([0]!ORÇAMENTO.CodBarra),#REF!-1,3,1),#REF!)</definedName>
    <definedName name="REFERENCIA.Desonerado" localSheetId="10" hidden="1">IF(ISNUMBER(#REF!),VALUE(OFFSET(INDIRECT('Encargos CCL'!ORÇAMENTO.CodBarra),#REF!-1,5,1)),0)</definedName>
    <definedName name="REFERENCIA.Desonerado" hidden="1">IF(ISNUMBER(#REF!),VALUE(OFFSET(INDIRECT([0]!ORÇAMENTO.CodBarra),#REF!-1,5,1)),0)</definedName>
    <definedName name="REFERENCIA.NaoDesonerado" localSheetId="10" hidden="1">IF(ISNUMBER(#REF!),VALUE(OFFSET(INDIRECT('Encargos CCL'!ORÇAMENTO.CodBarra),#REF!-1,6,1)),0)</definedName>
    <definedName name="REFERENCIA.NaoDesonerado" hidden="1">IF(ISNUMBER(#REF!),VALUE(OFFSET(INDIRECT([0]!ORÇAMENTO.CodBarra),#REF!-1,6,1)),0)</definedName>
    <definedName name="REFERENCIA.Unidade" localSheetId="10" hidden="1">IF(ISNUMBER(#REF!),OFFSET(INDIRECT('Encargos CCL'!ORÇAMENTO.CodBarra),#REF!-1,4,1),"-")</definedName>
    <definedName name="REFERENCIA.Unidade" hidden="1">IF(ISNUMBER(#REF!),OFFSET(INDIRECT([0]!ORÇAMENTO.CodBarra),#REF!-1,4,1),"-")</definedName>
    <definedName name="REG" localSheetId="10">#REF!</definedName>
    <definedName name="REG">#REF!</definedName>
    <definedName name="REG_25" localSheetId="10">#REF!</definedName>
    <definedName name="REG_25">#REF!</definedName>
    <definedName name="REG_F_VALAS" localSheetId="10">#REF!</definedName>
    <definedName name="REG_F_VALAS">#REF!</definedName>
    <definedName name="REG_MAN_AN">#REF!</definedName>
    <definedName name="REG_MAN_AT">#REF!</definedName>
    <definedName name="REG_MEC_AN">#REF!</definedName>
    <definedName name="REG_MEC_AT">#REF!</definedName>
    <definedName name="REG_SUB_LEITO">#REF!</definedName>
    <definedName name="REGFAIXA">#REF!</definedName>
    <definedName name="REGIÃO">#REF!</definedName>
    <definedName name="RegimeExecucao" localSheetId="10" hidden="1">IF(OR([0]!Import.Repasse="",[0]!Import.Repasse="Empreitada por Preço Global",[0]!Import.Repasse="Empreitada Integral"),"Global","Unitário")</definedName>
    <definedName name="RegimeExecucao" hidden="1">IF(OR([0]!Import.Repasse="",[0]!Import.Repasse="Empreitada por Preço Global",[0]!Import.Repasse="Empreitada Integral"),"Global","Unitário")</definedName>
    <definedName name="REGULA" localSheetId="10">#REF!</definedName>
    <definedName name="REGULA">#REF!</definedName>
    <definedName name="REGULA_10" localSheetId="10">#REF!</definedName>
    <definedName name="REGULA_10">#REF!</definedName>
    <definedName name="REGULA_25" localSheetId="10">#REF!</definedName>
    <definedName name="REGULA_25">#REF!</definedName>
    <definedName name="REGULA_27">#REF!</definedName>
    <definedName name="REGULA_29">#REF!</definedName>
    <definedName name="REGULA_9">#REF!</definedName>
    <definedName name="REGULARIZAÇÃO_AN">SUM(#REF!)</definedName>
    <definedName name="REGULARIZAÇÃO_AT">SUM(#REF!)</definedName>
    <definedName name="Reimbursement">"Reembolso"</definedName>
    <definedName name="REL">#REF!</definedName>
    <definedName name="REL_1" localSheetId="10">{#N/A,#N/A,TRUE,"Serviços"}</definedName>
    <definedName name="REL_1">{#N/A,#N/A,TRUE,"Serviços"}</definedName>
    <definedName name="Relat" localSheetId="11" hidden="1">#REF!</definedName>
    <definedName name="Relat" localSheetId="10">#REF!</definedName>
    <definedName name="Relat">#REF!</definedName>
    <definedName name="relatorio" localSheetId="10">#REF!</definedName>
    <definedName name="relatorio">#REF!</definedName>
    <definedName name="relequip" localSheetId="10">#REF!</definedName>
    <definedName name="relequip">#REF!</definedName>
    <definedName name="relequip_1">#REF!</definedName>
    <definedName name="RELL">#REF!</definedName>
    <definedName name="RELMOBRA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>#REF!</definedName>
    <definedName name="RELMOBRA_1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BLOKRET_AN">#REF!</definedName>
    <definedName name="REM_BLOKRET_AT">#REF!</definedName>
    <definedName name="REM_MEIO_FIO_AN">#REF!</definedName>
    <definedName name="REM_MEIO_FIO_AT">#REF!</definedName>
    <definedName name="REM_PARALELEP_AN">#REF!</definedName>
    <definedName name="REM_PARALELEP_AT">#REF!</definedName>
    <definedName name="REMB">#REF!</definedName>
    <definedName name="REMN">#REF!</definedName>
    <definedName name="REMOÇÃO_BLOKRET">#REF!</definedName>
    <definedName name="REMOÇÃO_MEIO_FIO">#REF!</definedName>
    <definedName name="REMOÇÃO_PARALELEPÍPEDO">#REF!</definedName>
    <definedName name="REMOÇÃO_PAV">#REF!</definedName>
    <definedName name="REMOPS">#REF!</definedName>
    <definedName name="REMP">#REF!</definedName>
    <definedName name="RENDONDO">#REF!</definedName>
    <definedName name="REP_BLOKRET_AN">#REF!</definedName>
    <definedName name="REP_BLOKRET_AT">#REF!</definedName>
    <definedName name="REP_MEIO_FIO_AN">#REF!</definedName>
    <definedName name="REP_MEIO_FIO_AT">#REF!</definedName>
    <definedName name="REP_PARALELEP_AN">#REF!</definedName>
    <definedName name="REP_PARALELEP_AT">#REF!</definedName>
    <definedName name="reparos">#REF!</definedName>
    <definedName name="repg">#REF!</definedName>
    <definedName name="repp">#REF!</definedName>
    <definedName name="rerf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f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">#REF!</definedName>
    <definedName name="res_38">#N/A</definedName>
    <definedName name="resjustado">#REF!</definedName>
    <definedName name="RESP">#REF!</definedName>
    <definedName name="resu">#REF!</definedName>
    <definedName name="resumo" localSheetId="11" hidden="1">{#N/A,#N/A,TRUE,"Plan1"}</definedName>
    <definedName name="RESUMO" localSheetId="10">#N/A</definedName>
    <definedName name="RESUMO">#REF!</definedName>
    <definedName name="RESUMO_1" localSheetId="10">#REF!</definedName>
    <definedName name="RESUMO_1">#REF!</definedName>
    <definedName name="RESUMO_10" localSheetId="10">#REF!</definedName>
    <definedName name="RESUMO_10">#REF!</definedName>
    <definedName name="RESUMO_12">#REF!</definedName>
    <definedName name="RESUMO_13">#REF!</definedName>
    <definedName name="RESUMO_14">#REF!</definedName>
    <definedName name="RESUMO_19">#N/A</definedName>
    <definedName name="RESUMO_2">#REF!</definedName>
    <definedName name="RESUMO_21">#N/A</definedName>
    <definedName name="RESUMO_22">#REF!</definedName>
    <definedName name="RESUMO_23">#N/A</definedName>
    <definedName name="RESUMO_24">#N/A</definedName>
    <definedName name="RESUMO_25">#REF!</definedName>
    <definedName name="RESUMO_26">#REF!</definedName>
    <definedName name="RESUMO_27">#REF!</definedName>
    <definedName name="RESUMO_28">#REF!</definedName>
    <definedName name="RESUMO_29">#REF!</definedName>
    <definedName name="RESUMO_3">#REF!</definedName>
    <definedName name="RESUMO_30">#REF!</definedName>
    <definedName name="RESUMO_31">#REF!</definedName>
    <definedName name="RESUMO_32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#N/A</definedName>
    <definedName name="RESUMO_4">#REF!</definedName>
    <definedName name="RESUMO_40">#N/A</definedName>
    <definedName name="RESUMO_41">#N/A</definedName>
    <definedName name="RESUMO_42">#N/A</definedName>
    <definedName name="RESUMO_43">#N/A</definedName>
    <definedName name="RESUMO_44">#N/A</definedName>
    <definedName name="RESUMO_45">#N/A</definedName>
    <definedName name="RESUMO_46">#N/A</definedName>
    <definedName name="RESUMO_47">#N/A</definedName>
    <definedName name="RESUMO_48">#N/A</definedName>
    <definedName name="RESUMO_5">#REF!</definedName>
    <definedName name="RESUMO_51">#N/A</definedName>
    <definedName name="RESUMO_52">#N/A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#REF!</definedName>
    <definedName name="RESUMO_60">#N/A</definedName>
    <definedName name="RESUMO_61">#N/A</definedName>
    <definedName name="RESUMO_62">#N/A</definedName>
    <definedName name="RESUMO_63">#N/A</definedName>
    <definedName name="RESUMO_64">#N/A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#REF!</definedName>
    <definedName name="RESUMO_70">#N/A</definedName>
    <definedName name="RESUMO_71">#N/A</definedName>
    <definedName name="RESUMO_72">#N/A</definedName>
    <definedName name="RESUMO_8">#REF!</definedName>
    <definedName name="RESUMO_9">#REF!</definedName>
    <definedName name="resumo2">#REF!</definedName>
    <definedName name="resumo2_1">#REF!</definedName>
    <definedName name="resumoii">#REF!</definedName>
    <definedName name="RESUMOO" localSheetId="10" hidden="1">{#N/A,#N/A,TRUE,"Plan1"}</definedName>
    <definedName name="RESUMOO" hidden="1">{#N/A,#N/A,TRUE,"Plan1"}</definedName>
    <definedName name="resumou" localSheetId="11" hidden="1">{#N/A,#N/A,TRUE,"Plan1"}</definedName>
    <definedName name="resumou">#REF!</definedName>
    <definedName name="RESUMOUU" localSheetId="10" hidden="1">{#N/A,#N/A,TRUE,"Plan1"}</definedName>
    <definedName name="RESUMOUU" hidden="1">{#N/A,#N/A,TRUE,"Plan1"}</definedName>
    <definedName name="ret">#REF!</definedName>
    <definedName name="RETRO">#REF!</definedName>
    <definedName name="Reuniao" localSheetId="10" hidden="1">{#N/A,#N/A,FALSE,"CM BAR";#N/A,#N/A,FALSE,"SUBSOLO";#N/A,#N/A,FALSE,"TERREO";#N/A,#N/A,FALSE,"TIPO";#N/A,#N/A,FALSE,"DUP  INF";#N/A,#N/A,FALSE,"DUP SUP"}</definedName>
    <definedName name="Reuniao" hidden="1">{#N/A,#N/A,FALSE,"CM BAR";#N/A,#N/A,FALSE,"SUBSOLO";#N/A,#N/A,FALSE,"TERREO";#N/A,#N/A,FALSE,"TIPO";#N/A,#N/A,FALSE,"DUP  INF";#N/A,#N/A,FALSE,"DUP SUP"}</definedName>
    <definedName name="Reuniao_1" localSheetId="10" hidden="1">{#N/A,#N/A,FALSE,"CM BAR";#N/A,#N/A,FALSE,"SUBSOLO";#N/A,#N/A,FALSE,"TERREO";#N/A,#N/A,FALSE,"TIPO";#N/A,#N/A,FALSE,"DUP  INF";#N/A,#N/A,FALSE,"DUP SUP"}</definedName>
    <definedName name="Reuniao_1" hidden="1">{#N/A,#N/A,FALSE,"CM BAR";#N/A,#N/A,FALSE,"SUBSOLO";#N/A,#N/A,FALSE,"TERREO";#N/A,#N/A,FALSE,"TIPO";#N/A,#N/A,FALSE,"DUP  INF";#N/A,#N/A,FALSE,"DUP SUP"}</definedName>
    <definedName name="rev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">#REF!</definedName>
    <definedName name="REV.PRIMÁRIO" localSheetId="10">#REF!</definedName>
    <definedName name="REV.PRIMÁRIO">#REF!</definedName>
    <definedName name="rev_1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W">#REF!</definedName>
    <definedName name="rfa">#REF!</definedName>
    <definedName name="RG">#REF!</definedName>
    <definedName name="RGC">#REF!</definedName>
    <definedName name="rgc1\2">#REF!</definedName>
    <definedName name="rgc11\2">#REF!</definedName>
    <definedName name="rgcr1">#REF!</definedName>
    <definedName name="rgcr1\2">#REF!</definedName>
    <definedName name="rgcr11\2">#REF!</definedName>
    <definedName name="rgcr2">#REF!</definedName>
    <definedName name="rgg1\2">#REF!</definedName>
    <definedName name="rgg3\4">#REF!</definedName>
    <definedName name="rgp1\2">#REF!</definedName>
    <definedName name="rhrbr">#REF!</definedName>
    <definedName name="RIOMACHADO" localSheetId="10">#REF!</definedName>
    <definedName name="RIOMACHADO">#REF!</definedName>
    <definedName name="RIOMUQUI" localSheetId="10">#REF!</definedName>
    <definedName name="RIOMUQUI">#REF!</definedName>
    <definedName name="RIONOVE" localSheetId="10">#REF!</definedName>
    <definedName name="RIONOVE">#REF!</definedName>
    <definedName name="RIORIACHUELO">#REF!</definedName>
    <definedName name="RIOSÃOPEDRO">#REF!</definedName>
    <definedName name="RIOSOLEDADE">#REF!</definedName>
    <definedName name="rip">#REF!</definedName>
    <definedName name="rip2.5">#REF!</definedName>
    <definedName name="RL_1C">#REF!</definedName>
    <definedName name="RL1CESD">#REF!</definedName>
    <definedName name="RL1CESUL">#REF!</definedName>
    <definedName name="RL1CROO">#REF!</definedName>
    <definedName name="RLI">#REF!</definedName>
    <definedName name="rlm">#REF!</definedName>
    <definedName name="RLP">#REF!</definedName>
    <definedName name="RM">#REF!</definedName>
    <definedName name="RM_1C">#REF!</definedName>
    <definedName name="RM1C">#REF!</definedName>
    <definedName name="RM1CROO">#REF!</definedName>
    <definedName name="RMA" localSheetId="10">#REF!</definedName>
    <definedName name="RMA">#REF!</definedName>
    <definedName name="RMA_10" localSheetId="10">#REF!</definedName>
    <definedName name="RMA_10">#REF!</definedName>
    <definedName name="RMA_25" localSheetId="10">#REF!</definedName>
    <definedName name="RMA_25">#REF!</definedName>
    <definedName name="RMA_27">#REF!</definedName>
    <definedName name="RMA_29">#REF!</definedName>
    <definedName name="RMA_9">#REF!</definedName>
    <definedName name="RMAN">#REF!</definedName>
    <definedName name="RMANAT">#REF!</definedName>
    <definedName name="RMEC">#REF!</definedName>
    <definedName name="RMECAT">#REF!</definedName>
    <definedName name="RMN">#REF!</definedName>
    <definedName name="RMRB">#REF!</definedName>
    <definedName name="RMRP">#REF!</definedName>
    <definedName name="RMTB">#REF!</definedName>
    <definedName name="rnt">#REF!</definedName>
    <definedName name="ROÇADA">#REF!</definedName>
    <definedName name="ROÇADACOLONIÃO">#REF!</definedName>
    <definedName name="ROÇADAMANUAL">#REF!</definedName>
    <definedName name="ROÇADAMECANIZADA">#REF!</definedName>
    <definedName name="ROCHA_C_EXP_ATÉ_2">#REF!</definedName>
    <definedName name="ROCHA_S_EXP_ATÉ_2">#REF!</definedName>
    <definedName name="Rod">#REF!</definedName>
    <definedName name="Rodapé">#REF!</definedName>
    <definedName name="RODOVIA" localSheetId="10">#REF!</definedName>
    <definedName name="RODOVIA">#REF!</definedName>
    <definedName name="Rodovia___................" localSheetId="10">#REF!</definedName>
    <definedName name="Rodovia___................">#REF!</definedName>
    <definedName name="RODOVIAS_FILTRO" localSheetId="10">#REF!</definedName>
    <definedName name="RODOVIAS_FILTRO">#REF!</definedName>
    <definedName name="ROL_BAIRROS">#REF!</definedName>
    <definedName name="ROL_BOLETINS">#REF!</definedName>
    <definedName name="ROL_EMPREITEIRAS">#REF!</definedName>
    <definedName name="ROL_MEDIÇÕES">#REF!</definedName>
    <definedName name="ROL_PLANOS">#REF!</definedName>
    <definedName name="ROL_REGIÕES">#REF!</definedName>
    <definedName name="rolo">#REF!</definedName>
    <definedName name="ROMZ">#REF!</definedName>
    <definedName name="rop">#REF!</definedName>
    <definedName name="RP">#REF!</definedName>
    <definedName name="RP_1">#REF!</definedName>
    <definedName name="RPA">#REF!</definedName>
    <definedName name="rpc1\2">#REF!</definedName>
    <definedName name="rpc7x30">#REF!</definedName>
    <definedName name="rpcr1\2">#REF!</definedName>
    <definedName name="rpcr3\4">#REF!</definedName>
    <definedName name="RPDMAN">#REF!</definedName>
    <definedName name="RPDMEC">#REF!</definedName>
    <definedName name="RPI">#REF!</definedName>
    <definedName name="RPL">#REF!</definedName>
    <definedName name="RPM">#REF!</definedName>
    <definedName name="RPMAN">#REF!</definedName>
    <definedName name="RPMECSERRA">#REF!</definedName>
    <definedName name="RPP">#REF!</definedName>
    <definedName name="rpp1\2">#REF!</definedName>
    <definedName name="RPS">#REF!</definedName>
    <definedName name="RPT">#REF!</definedName>
    <definedName name="RPZ">#REF!</definedName>
    <definedName name="rql">#REF!</definedName>
    <definedName name="rr" localSheetId="10">#REF!</definedName>
    <definedName name="rr">#REF!</definedName>
    <definedName name="RR_1C">#REF!</definedName>
    <definedName name="RR_2C">#REF!</definedName>
    <definedName name="RR1C">#REF!</definedName>
    <definedName name="RR1CROO">#REF!</definedName>
    <definedName name="RR1CSD">#REF!</definedName>
    <definedName name="RR1CSUL">#REF!</definedName>
    <definedName name="RR2C">#REF!</definedName>
    <definedName name="RR2CROO">#REF!</definedName>
    <definedName name="rraauf">#REF!</definedName>
    <definedName name="rraauq">#REF!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rrff">#REF!</definedName>
    <definedName name="rrff_1" localSheetId="10">{#N/A,#N/A,TRUE,"Serviços"}</definedName>
    <definedName name="rrff_1">{#N/A,#N/A,TRUE,"Serviços"}</definedName>
    <definedName name="rrfff">#REF!</definedName>
    <definedName name="RRP">#REF!</definedName>
    <definedName name="RRPL">#REF!</definedName>
    <definedName name="RRQ">#REF!</definedName>
    <definedName name="rrr">#REF!</definedName>
    <definedName name="RRRP">#REF!</definedName>
    <definedName name="rrrrrr">#REF!</definedName>
    <definedName name="rrrrrrr">#REF!</definedName>
    <definedName name="rrrrrrrrr">#REF!</definedName>
    <definedName name="rrrrrrrrrrrr">#REF!</definedName>
    <definedName name="RRTB">#REF!</definedName>
    <definedName name="RRTSD">#REF!</definedName>
    <definedName name="RS" localSheetId="10">#REF!</definedName>
    <definedName name="RS">#REF!</definedName>
    <definedName name="RS_25">#REF!</definedName>
    <definedName name="RSH">#REF!</definedName>
    <definedName name="rtb">#REF!</definedName>
    <definedName name="ruas">#REF!</definedName>
    <definedName name="rwwwwwwwww">#REF!</definedName>
    <definedName name="RZ">#REF!</definedName>
    <definedName name="RZ_1">#REF!</definedName>
    <definedName name="s">#REF!</definedName>
    <definedName name="s.hor">#NAME?</definedName>
    <definedName name="s.ver">#NAME?</definedName>
    <definedName name="sa">#REF!</definedName>
    <definedName name="saa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sa">#REF!</definedName>
    <definedName name="sac">#REF!</definedName>
    <definedName name="SADADWE">#REF!</definedName>
    <definedName name="SAL">#REF!</definedName>
    <definedName name="SALÁRIO">#REF!</definedName>
    <definedName name="salete">#REF!</definedName>
    <definedName name="salete.com">#REF!</definedName>
    <definedName name="sar">#REF!</definedName>
    <definedName name="SASA">#REF!</definedName>
    <definedName name="sasa.com">#REF!</definedName>
    <definedName name="sasaasa">#REF!</definedName>
    <definedName name="SASADE">#REF!</definedName>
    <definedName name="SASASA">#REF!</definedName>
    <definedName name="SASASA_1">#REF!</definedName>
    <definedName name="sasda">#REF!</definedName>
    <definedName name="sasdaa">#REF!</definedName>
    <definedName name="sat">#REF!</definedName>
    <definedName name="SB">#REF!</definedName>
    <definedName name="sbg" localSheetId="10">#REF!</definedName>
    <definedName name="sbg">#REF!</definedName>
    <definedName name="sbg_25">#REF!</definedName>
    <definedName name="sbp">#REF!</definedName>
    <definedName name="SBRP">#REF!</definedName>
    <definedName name="SBRP_1">#REF!</definedName>
    <definedName name="SBTC">#REF!</definedName>
    <definedName name="SBTC_25">#REF!</definedName>
    <definedName name="sbtrecho">#REF!</definedName>
    <definedName name="S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B">#REF!</definedName>
    <definedName name="scr">#NAME?</definedName>
    <definedName name="sdf" hidden="1">#REF!</definedName>
    <definedName name="SDGSGFG" localSheetId="10">#REF!</definedName>
    <definedName name="SDGSGFG">#REF!</definedName>
    <definedName name="sdistrhsfr" localSheetId="10" hidden="1">#REF!</definedName>
    <definedName name="sdistrhsfr" hidden="1">#REF!</definedName>
    <definedName name="sdsdsds" localSheetId="10">#REF!</definedName>
    <definedName name="sdsdsds">#REF!</definedName>
    <definedName name="sdsdsdsx">#REF!</definedName>
    <definedName name="SE" localSheetId="11" hidden="1">#REF!</definedName>
    <definedName name="SE">#REF!</definedName>
    <definedName name="SEG">#REF!</definedName>
    <definedName name="SEG_1">#REF!</definedName>
    <definedName name="SEGMENTO">#REF!</definedName>
    <definedName name="sel150x100">#REF!</definedName>
    <definedName name="sel200x100">#REF!</definedName>
    <definedName name="sel250x100">#REF!</definedName>
    <definedName name="sel300x100">#REF!</definedName>
    <definedName name="SELAGEMAC">#REF!</definedName>
    <definedName name="semnome">#REF!</definedName>
    <definedName name="sencount" hidden="1">1</definedName>
    <definedName name="SENHAGT" hidden="1">"PM3CAIXA"</definedName>
    <definedName name="SERV">#REF!</definedName>
    <definedName name="serv0070">#REF!</definedName>
    <definedName name="servDNER">#REF!</definedName>
    <definedName name="SERVENTE" localSheetId="10">#REF!</definedName>
    <definedName name="SERVENTE">#REF!</definedName>
    <definedName name="servico" localSheetId="10">#REF!</definedName>
    <definedName name="servico">#REF!</definedName>
    <definedName name="Serviço" localSheetId="10">#REF!</definedName>
    <definedName name="Serviço">#REF!</definedName>
    <definedName name="servico_1">#REF!</definedName>
    <definedName name="serviço1">#REF!</definedName>
    <definedName name="Serviços" localSheetId="10">#REF!</definedName>
    <definedName name="Serviços">#REF!</definedName>
    <definedName name="Serviços_1" localSheetId="10">#REF!</definedName>
    <definedName name="Serviços_1">#REF!</definedName>
    <definedName name="SERVIÇOSCG" localSheetId="10">#REF!</definedName>
    <definedName name="SERVIÇOSCG">#REF!</definedName>
    <definedName name="Serviçosprojeto">#NAME?</definedName>
    <definedName name="SETA" localSheetId="10">#REF!</definedName>
    <definedName name="SETA">#REF!</definedName>
    <definedName name="SETEMBRO" localSheetId="10">#REF!</definedName>
    <definedName name="SETEMBRO">#REF!</definedName>
    <definedName name="SETEMBRO_1" localSheetId="10">{#N/A,#N/A,TRUE,"Serviços"}</definedName>
    <definedName name="SETEMBRO_1">{#N/A,#N/A,TRUE,"Serviços"}</definedName>
    <definedName name="SETEMBROO">#REF!</definedName>
    <definedName name="sext1">#REF!</definedName>
    <definedName name="SGHSFH" localSheetId="10">#REF!</definedName>
    <definedName name="SGHSFH">#REF!</definedName>
    <definedName name="SH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cro">#REF!</definedName>
    <definedName name="sin">#REF!</definedName>
    <definedName name="SINAL">#REF!</definedName>
    <definedName name="sinalizaca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TETICO">#REF!</definedName>
    <definedName name="SJ">#REF!</definedName>
    <definedName name="sjp">#REF!</definedName>
    <definedName name="slb">#REF!</definedName>
    <definedName name="SMC">#REF!</definedName>
    <definedName name="snv">#REF!</definedName>
    <definedName name="soe">#REF!</definedName>
    <definedName name="sol1.5">#REF!</definedName>
    <definedName name="sol1.5x15">#REF!</definedName>
    <definedName name="sol1.5x17">#REF!</definedName>
    <definedName name="sol2.5">#REF!</definedName>
    <definedName name="sol2.5x15">#REF!</definedName>
    <definedName name="sol2.5x17">#REF!</definedName>
    <definedName name="sol2x15">#REF!</definedName>
    <definedName name="sol2x17">#REF!</definedName>
    <definedName name="SOLOCIM">#REF!</definedName>
    <definedName name="SOLOCIMREP">#REF!</definedName>
    <definedName name="SOLOCIMRP">#REF!</definedName>
    <definedName name="SOLORP">#REF!</definedName>
    <definedName name="SOLPIR">#NAME?</definedName>
    <definedName name="solver_lin" hidden="1">0</definedName>
    <definedName name="solver_num" hidden="1">0</definedName>
    <definedName name="solver_opt" hidden="1">#REF!</definedName>
    <definedName name="solver_rel1" hidden="1">3</definedName>
    <definedName name="solver_rhs1" hidden="1">0</definedName>
    <definedName name="solver_tmp" hidden="1">0</definedName>
    <definedName name="solver_typ" hidden="1">1</definedName>
    <definedName name="solver_val" hidden="1">0</definedName>
    <definedName name="SOMA1">#REF!</definedName>
    <definedName name="SOMA2">#REF!</definedName>
    <definedName name="SOMA3">#REF!</definedName>
    <definedName name="SOMA4">#REF!</definedName>
    <definedName name="SOMA5">#REF!</definedName>
    <definedName name="SomaAgrup" localSheetId="10" hidden="1">SUMIF(OFFSET(#REF!,1,0,#REF!),"S",OFFSET(#REF!,1,0,#REF!))</definedName>
    <definedName name="SomaAgrup" hidden="1">SUMIF(OFFSET(#REF!,1,0,#REF!),"S",OFFSET(#REF!,1,0,#REF!))</definedName>
    <definedName name="SomaAgrupBM" localSheetId="10" hidden="1">SUMIF(OFFSET(#REF!,1,0,#REF!),"S",OFFSET(#REF!,1,0,#REF!))</definedName>
    <definedName name="SomaAgrupBM" hidden="1">SUMIF(OFFSET(#REF!,1,0,#REF!),"S",OFFSET(#REF!,1,0,#REF!))</definedName>
    <definedName name="SomaMedAtual">#REF!</definedName>
    <definedName name="sond">#REF!</definedName>
    <definedName name="spl">#REF!</definedName>
    <definedName name="SRH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ROO" localSheetId="11">#REF!</definedName>
    <definedName name="SRROO" localSheetId="10">#REF!</definedName>
    <definedName name="SRROO">#NAME?</definedName>
    <definedName name="srs">#REF!</definedName>
    <definedName name="SRTSRT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V" localSheetId="11" hidden="1">#REF!</definedName>
    <definedName name="SRV" localSheetId="10">#REF!</definedName>
    <definedName name="SRV">#REF!</definedName>
    <definedName name="SS" localSheetId="10">#REF!</definedName>
    <definedName name="SS">#REF!</definedName>
    <definedName name="ssrs" localSheetId="10">#REF!</definedName>
    <definedName name="ssrs">#REF!</definedName>
    <definedName name="SSS">#REF!</definedName>
    <definedName name="SSS_1">#REF!</definedName>
    <definedName name="sssa">#REF!</definedName>
    <definedName name="ssssss">#REF!</definedName>
    <definedName name="sssssssssssssssssssss">#REF!</definedName>
    <definedName name="sssssssssssssssssssss_1">#REF!</definedName>
    <definedName name="ST">#REF!</definedName>
    <definedName name="STM">NA()</definedName>
    <definedName name="STM_6">#REF!</definedName>
    <definedName name="STM_7">#REF!</definedName>
    <definedName name="STM_8">#N/A</definedName>
    <definedName name="STM_8_1">NA()</definedName>
    <definedName name="STM_9">#N/A</definedName>
    <definedName name="STM_9_1">NA()</definedName>
    <definedName name="STMM">NA()</definedName>
    <definedName name="STMM_6">#REF!</definedName>
    <definedName name="STMM_7">#REF!</definedName>
    <definedName name="STMM_8">#N/A</definedName>
    <definedName name="STMM_8_1">NA()</definedName>
    <definedName name="STMM_9">#N/A</definedName>
    <definedName name="STMM_9_1">NA()</definedName>
    <definedName name="STMO">NA()</definedName>
    <definedName name="STMO_6">#REF!</definedName>
    <definedName name="STMO_7">#REF!</definedName>
    <definedName name="STMO_8">#N/A</definedName>
    <definedName name="STMO_8_1">NA()</definedName>
    <definedName name="STMO_9">#N/A</definedName>
    <definedName name="STMO_9_1">NA()</definedName>
    <definedName name="STMO1">NA()</definedName>
    <definedName name="STMO1_6">#REF!</definedName>
    <definedName name="STMO1_7">#REF!</definedName>
    <definedName name="STMO1_8">#N/A</definedName>
    <definedName name="STMO1_8_1">NA()</definedName>
    <definedName name="STMO1_9">#N/A</definedName>
    <definedName name="STMO1_9_1">NA()</definedName>
    <definedName name="STR">#REF!</definedName>
    <definedName name="SUB">#REF!</definedName>
    <definedName name="SUB_TRECHO" localSheetId="10">#REF!</definedName>
    <definedName name="SUB_TRECHO">#REF!</definedName>
    <definedName name="Subt">#REF!</definedName>
    <definedName name="SUBT_1">#REF!</definedName>
    <definedName name="SUBT1">#REF!</definedName>
    <definedName name="SUBTOT">#REF!</definedName>
    <definedName name="SUBTRECHO" localSheetId="10">#REF!</definedName>
    <definedName name="SUBTRECHO">#REF!</definedName>
    <definedName name="SUBTRECHO_INICIAL_FILTRO" localSheetId="10">#REF!</definedName>
    <definedName name="SUBTRECHO_INICIAL_FILTRO">#REF!</definedName>
    <definedName name="SUBTRECHO1" localSheetId="10">#REF!</definedName>
    <definedName name="SUBTRECHO1">#NAME?</definedName>
    <definedName name="SUMMERY" localSheetId="10">#REF!</definedName>
    <definedName name="SUMMERY">#REF!</definedName>
    <definedName name="sup" localSheetId="10">#REF!</definedName>
    <definedName name="sup">#REF!</definedName>
    <definedName name="SUPER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v" localSheetId="10">#REF!</definedName>
    <definedName name="sv">#REF!</definedName>
    <definedName name="svt">#REF!</definedName>
    <definedName name="sx">#REF!</definedName>
    <definedName name="sxcc">#REF!</definedName>
    <definedName name="sxo">#REF!</definedName>
    <definedName name="T" localSheetId="10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25">#REF!</definedName>
    <definedName name="T_501">#NAME?</definedName>
    <definedName name="T_501_1">#REF!</definedName>
    <definedName name="T_511">#NAME?</definedName>
    <definedName name="T_511_1">#REF!</definedName>
    <definedName name="T_602">#NAME?</definedName>
    <definedName name="T_602_1">#REF!</definedName>
    <definedName name="T_603">#NAME?</definedName>
    <definedName name="T_603_1">#REF!</definedName>
    <definedName name="T_604">#NAME?</definedName>
    <definedName name="T_604_1">#REF!</definedName>
    <definedName name="T_605">#NAME?</definedName>
    <definedName name="T_605_1">#REF!</definedName>
    <definedName name="T_607">#NAME?</definedName>
    <definedName name="T_607_1">#REF!</definedName>
    <definedName name="T_701">#NAME?</definedName>
    <definedName name="T_701_1">#REF!</definedName>
    <definedName name="T_702">#NAME?</definedName>
    <definedName name="T_702_1">#REF!</definedName>
    <definedName name="T_BF_3_OUTROS">#REF!</definedName>
    <definedName name="TAB">#REF!</definedName>
    <definedName name="Tab_Serv.">#REF!</definedName>
    <definedName name="Tab_Serviços">#REF!</definedName>
    <definedName name="tabb">#REF!</definedName>
    <definedName name="TABEL.OAE.COMPL." localSheetId="10">#REF!</definedName>
    <definedName name="TABEL.OAE.COMPL.">#REF!</definedName>
    <definedName name="TABEL.PREÇOS">#REF!</definedName>
    <definedName name="TABELA">#REF!</definedName>
    <definedName name="Tabela_C">OFFSET(#REF!,0,0,COUNT(#REF!)+2,16)</definedName>
    <definedName name="TabelaConsol">#REF!</definedName>
    <definedName name="TabelaDistribuiçãoDeMassas">#REF!</definedName>
    <definedName name="TABELANOVA" localSheetId="10">#REF!</definedName>
    <definedName name="TABELANOVA">#REF!</definedName>
    <definedName name="TabelaSicro">#REF!</definedName>
    <definedName name="TABMAT">#REF!</definedName>
    <definedName name="TABREC">#REF!</definedName>
    <definedName name="tabserv">#REF!</definedName>
    <definedName name="TABUA">#REF!</definedName>
    <definedName name="TAC">#REF!</definedName>
    <definedName name="Tachas">#REF!</definedName>
    <definedName name="Tachas_1">#REF!</definedName>
    <definedName name="tal">#REF!</definedName>
    <definedName name="tan">#REF!</definedName>
    <definedName name="tanp">#REF!</definedName>
    <definedName name="TAPA_BURACO">#REF!</definedName>
    <definedName name="TAPABURACO">#REF!</definedName>
    <definedName name="tar">#REF!</definedName>
    <definedName name="tarp">#REF!</definedName>
    <definedName name="taxa">#REF!</definedName>
    <definedName name="taxa_5">#N/A</definedName>
    <definedName name="taxa_6">#REF!</definedName>
    <definedName name="taxa_7">#REF!</definedName>
    <definedName name="taxa_8">#N/A</definedName>
    <definedName name="taxa_8_1">NA()</definedName>
    <definedName name="taxa_9">#N/A</definedName>
    <definedName name="taxa_9_1">NA()</definedName>
    <definedName name="TaxaJuros">#REF!</definedName>
    <definedName name="taz">#REF!</definedName>
    <definedName name="TB" localSheetId="10">#REF!</definedName>
    <definedName name="TB">#REF!</definedName>
    <definedName name="TB_1" localSheetId="10">#REF!</definedName>
    <definedName name="TB_1">#REF!</definedName>
    <definedName name="TB_13">#REF!</definedName>
    <definedName name="TB_14">#REF!</definedName>
    <definedName name="TB_8">#REF!</definedName>
    <definedName name="TB1_13">#REF!</definedName>
    <definedName name="TB1_14">#REF!</definedName>
    <definedName name="TB1_8">#REF!</definedName>
    <definedName name="tb100cm" localSheetId="10">#REF!</definedName>
    <definedName name="tb100cm">#REF!</definedName>
    <definedName name="TBA" localSheetId="10">#REF!</definedName>
    <definedName name="TBA">#REF!</definedName>
    <definedName name="tbcg15" localSheetId="10">#REF!</definedName>
    <definedName name="tbcg15">#REF!</definedName>
    <definedName name="tbcg22">#REF!</definedName>
    <definedName name="tbet">#REF!</definedName>
    <definedName name="TBI" localSheetId="10">#REF!</definedName>
    <definedName name="TBI">#REF!</definedName>
    <definedName name="TBM" localSheetId="10">#REF!</definedName>
    <definedName name="TBM">#REF!</definedName>
    <definedName name="TBO" localSheetId="10">#REF!</definedName>
    <definedName name="TBO">#REF!</definedName>
    <definedName name="TBSERRA">#REF!</definedName>
    <definedName name="TBT">#REF!</definedName>
    <definedName name="tbv">#REF!</definedName>
    <definedName name="TCAP20">#REF!</definedName>
    <definedName name="TCAP50">#REF!</definedName>
    <definedName name="TCAP50SJC">#REF!</definedName>
    <definedName name="TCAPFLEX">#REF!</definedName>
    <definedName name="TCB10M3">#REF!</definedName>
    <definedName name="TCCB10">#REF!</definedName>
    <definedName name="TCCC">#REF!</definedName>
    <definedName name="tcef">#REF!</definedName>
    <definedName name="tcg1\2">#REF!</definedName>
    <definedName name="tcl1\2">#REF!</definedName>
    <definedName name="TCMIMP">#REF!</definedName>
    <definedName name="tco">#REF!</definedName>
    <definedName name="tcop">#REF!</definedName>
    <definedName name="tcpp">#REF!</definedName>
    <definedName name="TD">#REF!</definedName>
    <definedName name="tde">#REF!</definedName>
    <definedName name="tea1\220">#REF!</definedName>
    <definedName name="tebg1\2.15">#REF!</definedName>
    <definedName name="tebg3\4.22">#REF!</definedName>
    <definedName name="tecg15">#REF!</definedName>
    <definedName name="tecg22">#REF!</definedName>
    <definedName name="tefg40">#REF!</definedName>
    <definedName name="tefg50">#REF!</definedName>
    <definedName name="tefg65">#REF!</definedName>
    <definedName name="temul">#REF!</definedName>
    <definedName name="teod">#REF!</definedName>
    <definedName name="Teor" localSheetId="10">#REF!</definedName>
    <definedName name="Teor">#REF!</definedName>
    <definedName name="Teor_1" localSheetId="10">#REF!</definedName>
    <definedName name="Teor_1">#REF!</definedName>
    <definedName name="Teor_25" localSheetId="10">#REF!</definedName>
    <definedName name="Teor_25">#REF!</definedName>
    <definedName name="Teor_29">#REF!</definedName>
    <definedName name="Teor_31">#REF!</definedName>
    <definedName name="Teor1">#REF!</definedName>
    <definedName name="teor2">#NAME?</definedName>
    <definedName name="teor2_1">#REF!</definedName>
    <definedName name="ter">#NAME?</definedName>
    <definedName name="TERFAIXALD">#REF!</definedName>
    <definedName name="TERFAIXALE">#REF!</definedName>
    <definedName name="TERRA_MAN_ATÉ_2">#REF!</definedName>
    <definedName name="TERRA_MEC_AC_4">#REF!</definedName>
    <definedName name="TERRA_MEC_ATÉ_2">#REF!</definedName>
    <definedName name="TERRA_MEC_ATÉ_4">#REF!</definedName>
    <definedName name="TERRAPL." localSheetId="10">#REF!</definedName>
    <definedName name="TERRAPL.">#REF!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">#REF!</definedName>
    <definedName name="TES_1">#REF!</definedName>
    <definedName name="TES_2">#REF!</definedName>
    <definedName name="TES_3">#REF!</definedName>
    <definedName name="TES_4">#REF!</definedName>
    <definedName name="test">#REF!</definedName>
    <definedName name="TESTE" localSheetId="10">#REF!</definedName>
    <definedName name="TESTE">#REF!</definedName>
    <definedName name="teste1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ste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ta_1" localSheetId="10">NA()</definedName>
    <definedName name="Teta_1">#REF!</definedName>
    <definedName name="Teta_2" localSheetId="10">NA()</definedName>
    <definedName name="Teta_2">#REF!</definedName>
    <definedName name="tev" localSheetId="10">#REF!</definedName>
    <definedName name="tev">#REF!</definedName>
    <definedName name="tfs" localSheetId="10">#REF!</definedName>
    <definedName name="tfs">#REF!</definedName>
    <definedName name="TGEM">#NAME?</definedName>
    <definedName name="thi">#REF!</definedName>
    <definedName name="thiago">#REF!</definedName>
    <definedName name="tiago">#REF!</definedName>
    <definedName name="TIL_C_100_AN">#REF!</definedName>
    <definedName name="TIL_C_100_AT">#REF!</definedName>
    <definedName name="TIL_CALÇADA_AN">#REF!</definedName>
    <definedName name="TIL_CALÇADA_AT">#REF!</definedName>
    <definedName name="TIL_P_150_AN">#REF!</definedName>
    <definedName name="TIL_P_150_AT">#REF!</definedName>
    <definedName name="TIL_P_200_AN">#REF!</definedName>
    <definedName name="TIL_P_200_AT">#REF!</definedName>
    <definedName name="TIL_P_250_AN">#REF!</definedName>
    <definedName name="TIL_P_250_AT">#REF!</definedName>
    <definedName name="TIL_P_300_AN">#REF!</definedName>
    <definedName name="TIL_P_300_AT">#REF!</definedName>
    <definedName name="TIL_R_150_AN">#REF!</definedName>
    <definedName name="TIL_R_150_AT">#REF!</definedName>
    <definedName name="TIL_R_300_AN">#REF!</definedName>
    <definedName name="TIL_R_300_AT">#REF!</definedName>
    <definedName name="TIL_RUA_AN">#REF!</definedName>
    <definedName name="TIL_RUA_AT">#REF!</definedName>
    <definedName name="til100x100">#REF!</definedName>
    <definedName name="tim">#REF!</definedName>
    <definedName name="tinbe">#REF!</definedName>
    <definedName name="TIPO_SAPO">#REF!</definedName>
    <definedName name="TIPO_SAPO_AN">#REF!</definedName>
    <definedName name="TIPO_SAPO_AT">#REF!</definedName>
    <definedName name="TIPOORCAMENTO" hidden="1">IF(VALUE(#REF!)=2,"Licitado","Proposto")</definedName>
    <definedName name="tis">#REF!</definedName>
    <definedName name="_xlnm.Print_Titles" localSheetId="11">CRONOGRAMA!$B:$D,CRONOGRAMA!$2:$8</definedName>
    <definedName name="_xlnm.Print_Titles" localSheetId="2">'Orçamento Sintético '!$1:$4</definedName>
    <definedName name="_xlnm.Print_Titles">#N/A</definedName>
    <definedName name="tjf">#REF!</definedName>
    <definedName name="tjt">#REF!</definedName>
    <definedName name="tjv">#REF!</definedName>
    <definedName name="tla14x2">#REF!</definedName>
    <definedName name="TLC4T">#REF!</definedName>
    <definedName name="TLCB10">#REF!</definedName>
    <definedName name="TLCB5">#REF!</definedName>
    <definedName name="TLCC4">#REF!</definedName>
    <definedName name="tle">#REF!</definedName>
    <definedName name="tll">#REF!</definedName>
    <definedName name="tllp">#REF!</definedName>
    <definedName name="tlm1\2">#REF!</definedName>
    <definedName name="TLMB">#REF!</definedName>
    <definedName name="TLMR">#REF!</definedName>
    <definedName name="tmf">#REF!</definedName>
    <definedName name="tmi">#REF!</definedName>
    <definedName name="tmip">#REF!</definedName>
    <definedName name="tmk">#REF!</definedName>
    <definedName name="TMR">#REF!</definedName>
    <definedName name="tmt">#REF!</definedName>
    <definedName name="tna">#REF!</definedName>
    <definedName name="tnc1\2">#REF!</definedName>
    <definedName name="tnc3\4">#REF!</definedName>
    <definedName name="tncb1\2">#REF!</definedName>
    <definedName name="tni1\2">#REF!</definedName>
    <definedName name="tnp1\2">#REF!</definedName>
    <definedName name="top">#REF!</definedName>
    <definedName name="TOT">#REF!</definedName>
    <definedName name="TOT.P">#REF!</definedName>
    <definedName name="TOT_ACUM_MED">#REF!</definedName>
    <definedName name="TOT_LIQ_MED">#REF!</definedName>
    <definedName name="Tot_param" localSheetId="10">NA()</definedName>
    <definedName name="Tot_param">#REF!</definedName>
    <definedName name="TOT1.P" localSheetId="10">#REF!</definedName>
    <definedName name="TOT1.P">#REF!</definedName>
    <definedName name="TOTAL" localSheetId="10">#REF!</definedName>
    <definedName name="TOTAL">#REF!</definedName>
    <definedName name="TOTAL_1">#REF!</definedName>
    <definedName name="total_6">#REF!</definedName>
    <definedName name="total_7">#REF!</definedName>
    <definedName name="total_8">#N/A</definedName>
    <definedName name="total_8_1">NA()</definedName>
    <definedName name="total_9">#N/A</definedName>
    <definedName name="total_9_1">NA()</definedName>
    <definedName name="TOTAL_RAMAIS">#REF!</definedName>
    <definedName name="TOTAL1" localSheetId="10">#REF!</definedName>
    <definedName name="TOTAL1">#REF!</definedName>
    <definedName name="Total1.1" localSheetId="10">#REF!</definedName>
    <definedName name="Total1.1">#REF!</definedName>
    <definedName name="Total1.10">#REF!</definedName>
    <definedName name="Total1.11">#REF!</definedName>
    <definedName name="Total1.12">#REF!</definedName>
    <definedName name="Total1.2">#REF!</definedName>
    <definedName name="Total1.3">#REF!</definedName>
    <definedName name="Total1.4">#REF!</definedName>
    <definedName name="Total1.5">#REF!</definedName>
    <definedName name="Total1.6">#REF!</definedName>
    <definedName name="Total1.7">#REF!</definedName>
    <definedName name="Total1.8">#REF!</definedName>
    <definedName name="Total1.9">#REF!</definedName>
    <definedName name="TOTAL1_1">#REF!</definedName>
    <definedName name="TOTAL10" localSheetId="10">#REF!</definedName>
    <definedName name="TOTAL10">#REF!</definedName>
    <definedName name="TOTAL10_1">#REF!</definedName>
    <definedName name="TOTAL10_14">#N/A</definedName>
    <definedName name="TOTAL10_7">#REF!</definedName>
    <definedName name="TOTAL10_7_1">#REF!</definedName>
    <definedName name="TOTAL10_7_14">#N/A</definedName>
    <definedName name="TOTAL11" localSheetId="10">#REF!</definedName>
    <definedName name="TOTAL11">#REF!</definedName>
    <definedName name="TOTAL11_1" localSheetId="10">#REF!</definedName>
    <definedName name="TOTAL11_1">#REF!</definedName>
    <definedName name="TOTAL11_14">#N/A</definedName>
    <definedName name="TOTAL11_7" localSheetId="10">#REF!</definedName>
    <definedName name="TOTAL11_7">#REF!</definedName>
    <definedName name="TOTAL11_7_1">#REF!</definedName>
    <definedName name="TOTAL11_7_14">#N/A</definedName>
    <definedName name="TOTAL12" localSheetId="10">#REF!</definedName>
    <definedName name="TOTAL12">#REF!</definedName>
    <definedName name="TOTAL12_1" localSheetId="10">#REF!</definedName>
    <definedName name="TOTAL12_1">#REF!</definedName>
    <definedName name="TOTAL12_14">#N/A</definedName>
    <definedName name="TOTAL12_7" localSheetId="10">#REF!</definedName>
    <definedName name="TOTAL12_7">#REF!</definedName>
    <definedName name="TOTAL12_7_1">#REF!</definedName>
    <definedName name="TOTAL12_7_14">#N/A</definedName>
    <definedName name="TOTAL13" localSheetId="10">#REF!</definedName>
    <definedName name="TOTAL13">#REF!</definedName>
    <definedName name="TOTAL13_1" localSheetId="10">#REF!</definedName>
    <definedName name="TOTAL13_1">#REF!</definedName>
    <definedName name="TOTAL13_14">#N/A</definedName>
    <definedName name="TOTAL13_7" localSheetId="10">#REF!</definedName>
    <definedName name="TOTAL13_7">#REF!</definedName>
    <definedName name="TOTAL13_7_1">#REF!</definedName>
    <definedName name="TOTAL13_7_14">#N/A</definedName>
    <definedName name="TOTAL14" localSheetId="10">#REF!</definedName>
    <definedName name="TOTAL14">#REF!</definedName>
    <definedName name="TOTAL14_1" localSheetId="10">#REF!</definedName>
    <definedName name="TOTAL14_1">#REF!</definedName>
    <definedName name="TOTAL14_14">#N/A</definedName>
    <definedName name="TOTAL14_7" localSheetId="10">#REF!</definedName>
    <definedName name="TOTAL14_7">#REF!</definedName>
    <definedName name="TOTAL14_7_1">#REF!</definedName>
    <definedName name="TOTAL14_7_14">#N/A</definedName>
    <definedName name="TOTAL15" localSheetId="10">#REF!</definedName>
    <definedName name="TOTAL15">#REF!</definedName>
    <definedName name="TOTAL15_1" localSheetId="10">#REF!</definedName>
    <definedName name="TOTAL15_1">#REF!</definedName>
    <definedName name="TOTAL15_14">#N/A</definedName>
    <definedName name="TOTAL15_7" localSheetId="10">#REF!</definedName>
    <definedName name="TOTAL15_7">#REF!</definedName>
    <definedName name="TOTAL15_7_1">#REF!</definedName>
    <definedName name="TOTAL15_7_14">#N/A</definedName>
    <definedName name="TOTAL16" localSheetId="10">#REF!</definedName>
    <definedName name="TOTAL16">#REF!</definedName>
    <definedName name="TOTAL16_1" localSheetId="10">#REF!</definedName>
    <definedName name="TOTAL16_1">#REF!</definedName>
    <definedName name="TOTAL16_14">#N/A</definedName>
    <definedName name="TOTAL16_7" localSheetId="10">#REF!</definedName>
    <definedName name="TOTAL16_7">#REF!</definedName>
    <definedName name="TOTAL16_7_1">#REF!</definedName>
    <definedName name="TOTAL16_7_14">#N/A</definedName>
    <definedName name="TOTAL17" localSheetId="10">#REF!</definedName>
    <definedName name="TOTAL17">#REF!</definedName>
    <definedName name="TOTAL17_1" localSheetId="10">#REF!</definedName>
    <definedName name="TOTAL17_1">#REF!</definedName>
    <definedName name="TOTAL17_14">#N/A</definedName>
    <definedName name="TOTAL17_7" localSheetId="10">#REF!</definedName>
    <definedName name="TOTAL17_7">#REF!</definedName>
    <definedName name="TOTAL17_7_1">#REF!</definedName>
    <definedName name="TOTAL17_7_14">#N/A</definedName>
    <definedName name="TOTAL18" localSheetId="10">#REF!</definedName>
    <definedName name="TOTAL18">#REF!</definedName>
    <definedName name="TOTAL18_1" localSheetId="10">#REF!</definedName>
    <definedName name="TOTAL18_1">#REF!</definedName>
    <definedName name="TOTAL18_14">#N/A</definedName>
    <definedName name="TOTAL18_7" localSheetId="10">#REF!</definedName>
    <definedName name="TOTAL18_7">#REF!</definedName>
    <definedName name="TOTAL18_7_1">#REF!</definedName>
    <definedName name="TOTAL18_7_14">#N/A</definedName>
    <definedName name="TOTAL19" localSheetId="10">#REF!</definedName>
    <definedName name="TOTAL19">#REF!</definedName>
    <definedName name="TOTAL19_1" localSheetId="10">#REF!</definedName>
    <definedName name="TOTAL19_1">#REF!</definedName>
    <definedName name="TOTAL19_14">#N/A</definedName>
    <definedName name="TOTAL19_7" localSheetId="10">#REF!</definedName>
    <definedName name="TOTAL19_7">#REF!</definedName>
    <definedName name="TOTAL19_7_1">#REF!</definedName>
    <definedName name="TOTAL19_7_14">#N/A</definedName>
    <definedName name="TOTAL1A" localSheetId="10">#REF!</definedName>
    <definedName name="TOTAL1A">#REF!</definedName>
    <definedName name="TOTAL1A_1" localSheetId="10">#REF!</definedName>
    <definedName name="TOTAL1A_1">#REF!</definedName>
    <definedName name="TOTAL1C" localSheetId="10">#REF!</definedName>
    <definedName name="TOTAL1C">#REF!</definedName>
    <definedName name="TOTAL1C_1">#REF!</definedName>
    <definedName name="TOTAL2">#REF!</definedName>
    <definedName name="Total2.1">#REF!</definedName>
    <definedName name="Total2.10">#REF!</definedName>
    <definedName name="Total2.11">#REF!</definedName>
    <definedName name="Total2.12">#REF!</definedName>
    <definedName name="Total2.13">#REF!</definedName>
    <definedName name="Total2.14">#REF!</definedName>
    <definedName name="Total2.15">#REF!</definedName>
    <definedName name="Total2.16">#REF!</definedName>
    <definedName name="Total2.17">#REF!</definedName>
    <definedName name="Total2.18">#REF!</definedName>
    <definedName name="Total2.2">#REF!</definedName>
    <definedName name="Total2.3">#REF!</definedName>
    <definedName name="Total2.4">#REF!</definedName>
    <definedName name="Total2.5">#REF!</definedName>
    <definedName name="Total2.6">#REF!</definedName>
    <definedName name="Total2.7">#REF!</definedName>
    <definedName name="Total2.8">#REF!</definedName>
    <definedName name="Total2.9">#REF!</definedName>
    <definedName name="TOTAL2_1">#REF!</definedName>
    <definedName name="TOTAL2A">#REF!</definedName>
    <definedName name="TOTAL2A_1">#REF!</definedName>
    <definedName name="TOTAL3">#REF!</definedName>
    <definedName name="Total3.1">#REF!</definedName>
    <definedName name="Total3.2">#REF!</definedName>
    <definedName name="Total3.3">#REF!</definedName>
    <definedName name="Total3.4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#REF!</definedName>
    <definedName name="TOTAL6_7_1">#REF!</definedName>
    <definedName name="TOTAL6_7_14">#N/A</definedName>
    <definedName name="TOTAL6A" localSheetId="10">#REF!</definedName>
    <definedName name="TOTAL6A">#REF!</definedName>
    <definedName name="TOTAL6A_1" localSheetId="10">#REF!</definedName>
    <definedName name="TOTAL6A_1">#REF!</definedName>
    <definedName name="TOTAL6A_14">#N/A</definedName>
    <definedName name="TOTAL6A_7" localSheetId="10">#REF!</definedName>
    <definedName name="TOTAL6A_7">#REF!</definedName>
    <definedName name="TOTAL6A_7_1">#REF!</definedName>
    <definedName name="TOTAL6A_7_14">#N/A</definedName>
    <definedName name="TOTAL7" localSheetId="10">#REF!</definedName>
    <definedName name="TOTAL7">#REF!</definedName>
    <definedName name="TOTAL7_1" localSheetId="10">#REF!</definedName>
    <definedName name="TOTAL7_1">#REF!</definedName>
    <definedName name="TOTAL7_14">#N/A</definedName>
    <definedName name="TOTAL7_7" localSheetId="10">#REF!</definedName>
    <definedName name="TOTAL7_7">#REF!</definedName>
    <definedName name="TOTAL7_7_1">#REF!</definedName>
    <definedName name="TOTAL7_7_14">#N/A</definedName>
    <definedName name="TOTAL7A" localSheetId="10">#REF!</definedName>
    <definedName name="TOTAL7A">#REF!</definedName>
    <definedName name="TOTAL7A_1" localSheetId="10">#REF!</definedName>
    <definedName name="TOTAL7A_1">#REF!</definedName>
    <definedName name="TOTAL7A_14">#N/A</definedName>
    <definedName name="TOTAL7A_7" localSheetId="10">#REF!</definedName>
    <definedName name="TOTAL7A_7">#REF!</definedName>
    <definedName name="TOTAL7A_7_1">#REF!</definedName>
    <definedName name="TOTAL7A_7_14">#N/A</definedName>
    <definedName name="TOTAL7B" localSheetId="10">#REF!</definedName>
    <definedName name="TOTAL7B">#REF!</definedName>
    <definedName name="TOTAL7B_1" localSheetId="10">#REF!</definedName>
    <definedName name="TOTAL7B_1">#REF!</definedName>
    <definedName name="TOTAL7B_14">#N/A</definedName>
    <definedName name="TOTAL7B_7" localSheetId="10">#REF!</definedName>
    <definedName name="TOTAL7B_7">#REF!</definedName>
    <definedName name="TOTAL7B_7_1">#REF!</definedName>
    <definedName name="TOTAL7B_7_14">#N/A</definedName>
    <definedName name="TOTAL7C" localSheetId="10">#REF!</definedName>
    <definedName name="TOTAL7C">#REF!</definedName>
    <definedName name="TOTAL7C_1" localSheetId="10">#REF!</definedName>
    <definedName name="TOTAL7C_1">#REF!</definedName>
    <definedName name="TOTAL7C_14">#N/A</definedName>
    <definedName name="TOTAL7C_7" localSheetId="10">#REF!</definedName>
    <definedName name="TOTAL7C_7">#REF!</definedName>
    <definedName name="TOTAL7C_7_1">#REF!</definedName>
    <definedName name="TOTAL7C_7_14">#N/A</definedName>
    <definedName name="TOTAL7D" localSheetId="10">#REF!</definedName>
    <definedName name="TOTAL7D">#REF!</definedName>
    <definedName name="TOTAL7D_1" localSheetId="10">#REF!</definedName>
    <definedName name="TOTAL7D_1">#REF!</definedName>
    <definedName name="TOTAL7D_14">#N/A</definedName>
    <definedName name="TOTAL7D_7" localSheetId="10">#REF!</definedName>
    <definedName name="TOTAL7D_7">#REF!</definedName>
    <definedName name="TOTAL7D_7_1">#REF!</definedName>
    <definedName name="TOTAL7D_7_14">#N/A</definedName>
    <definedName name="TOTAL7E" localSheetId="10">#REF!</definedName>
    <definedName name="TOTAL7E">#REF!</definedName>
    <definedName name="TOTAL7E_1" localSheetId="10">#REF!</definedName>
    <definedName name="TOTAL7E_1">#REF!</definedName>
    <definedName name="TOTAL7E_14">#N/A</definedName>
    <definedName name="TOTAL7E_7" localSheetId="10">#REF!</definedName>
    <definedName name="TOTAL7E_7">#REF!</definedName>
    <definedName name="TOTAL7E_7_1">#REF!</definedName>
    <definedName name="TOTAL7E_7_14">#N/A</definedName>
    <definedName name="TOTAL7F" localSheetId="10">#REF!</definedName>
    <definedName name="TOTAL7F">#REF!</definedName>
    <definedName name="TOTAL7F_1" localSheetId="10">#REF!</definedName>
    <definedName name="TOTAL7F_1">#REF!</definedName>
    <definedName name="TOTAL7F_14">#N/A</definedName>
    <definedName name="TOTAL7F_7" localSheetId="10">#REF!</definedName>
    <definedName name="TOTAL7F_7">#REF!</definedName>
    <definedName name="TOTAL7F_7_1">#REF!</definedName>
    <definedName name="TOTAL7F_7_14">#N/A</definedName>
    <definedName name="TOTAL7G" localSheetId="10">#REF!</definedName>
    <definedName name="TOTAL7G">#REF!</definedName>
    <definedName name="TOTAL7G_1" localSheetId="10">#REF!</definedName>
    <definedName name="TOTAL7G_1">#REF!</definedName>
    <definedName name="TOTAL7G_14">#N/A</definedName>
    <definedName name="TOTAL7G_7" localSheetId="10">#REF!</definedName>
    <definedName name="TOTAL7G_7">#REF!</definedName>
    <definedName name="TOTAL7G_7_1">#REF!</definedName>
    <definedName name="TOTAL7G_7_14">#N/A</definedName>
    <definedName name="TOTAL7H" localSheetId="10">#REF!</definedName>
    <definedName name="TOTAL7H">#REF!</definedName>
    <definedName name="TOTAL7H_1" localSheetId="10">#REF!</definedName>
    <definedName name="TOTAL7H_1">#REF!</definedName>
    <definedName name="TOTAL7H_14">#N/A</definedName>
    <definedName name="TOTAL7H_7" localSheetId="10">#REF!</definedName>
    <definedName name="TOTAL7H_7">#REF!</definedName>
    <definedName name="TOTAL7H_7_1">#REF!</definedName>
    <definedName name="TOTAL7H_7_14">#N/A</definedName>
    <definedName name="TOTAL7I" localSheetId="10">#REF!</definedName>
    <definedName name="TOTAL7I">#REF!</definedName>
    <definedName name="TOTAL7I_1" localSheetId="10">#REF!</definedName>
    <definedName name="TOTAL7I_1">#REF!</definedName>
    <definedName name="TOTAL7I_14">#N/A</definedName>
    <definedName name="TOTAL7I_7" localSheetId="10">#REF!</definedName>
    <definedName name="TOTAL7I_7">#REF!</definedName>
    <definedName name="TOTAL7I_7_1">#REF!</definedName>
    <definedName name="TOTAL7I_7_14">#N/A</definedName>
    <definedName name="TOTAL7J" localSheetId="10">#REF!</definedName>
    <definedName name="TOTAL7J">#REF!</definedName>
    <definedName name="TOTAL7J_1" localSheetId="10">#REF!</definedName>
    <definedName name="TOTAL7J_1">#REF!</definedName>
    <definedName name="TOTAL7J_14">#N/A</definedName>
    <definedName name="TOTAL7J_7" localSheetId="10">#REF!</definedName>
    <definedName name="TOTAL7J_7">#REF!</definedName>
    <definedName name="TOTAL7J_7_1">#REF!</definedName>
    <definedName name="TOTAL7J_7_14">#N/A</definedName>
    <definedName name="TOTAL7K" localSheetId="10">#REF!</definedName>
    <definedName name="TOTAL7K">#REF!</definedName>
    <definedName name="TOTAL7K_1" localSheetId="10">#REF!</definedName>
    <definedName name="TOTAL7K_1">#REF!</definedName>
    <definedName name="TOTAL7K_14">#N/A</definedName>
    <definedName name="TOTAL7K_7" localSheetId="10">#REF!</definedName>
    <definedName name="TOTAL7K_7">#REF!</definedName>
    <definedName name="TOTAL7K_7_1">#REF!</definedName>
    <definedName name="TOTAL7K_7_14">#N/A</definedName>
    <definedName name="TOTAL7L" localSheetId="10">#REF!</definedName>
    <definedName name="TOTAL7L">#REF!</definedName>
    <definedName name="TOTAL7L_1" localSheetId="10">#REF!</definedName>
    <definedName name="TOTAL7L_1">#REF!</definedName>
    <definedName name="TOTAL7L_14">#N/A</definedName>
    <definedName name="TOTAL7L_7" localSheetId="10">#REF!</definedName>
    <definedName name="TOTAL7L_7">#REF!</definedName>
    <definedName name="TOTAL7L_7_1">#REF!</definedName>
    <definedName name="TOTAL7L_7_14">#N/A</definedName>
    <definedName name="TOTAL7O" localSheetId="10">#REF!</definedName>
    <definedName name="TOTAL7O">#REF!</definedName>
    <definedName name="TOTAL7O_1" localSheetId="10">#REF!</definedName>
    <definedName name="TOTAL7O_1">#REF!</definedName>
    <definedName name="TOTAL7O_14">#N/A</definedName>
    <definedName name="TOTAL7O_7" localSheetId="10">#REF!</definedName>
    <definedName name="TOTAL7O_7">#REF!</definedName>
    <definedName name="TOTAL7O_7_1">#REF!</definedName>
    <definedName name="TOTAL7O_7_14">#N/A</definedName>
    <definedName name="TOTAL7P" localSheetId="10">#REF!</definedName>
    <definedName name="TOTAL7P">#REF!</definedName>
    <definedName name="TOTAL7P_1" localSheetId="10">#REF!</definedName>
    <definedName name="TOTAL7P_1">#REF!</definedName>
    <definedName name="TOTAL7P_14">#N/A</definedName>
    <definedName name="TOTAL7P_7" localSheetId="10">#REF!</definedName>
    <definedName name="TOTAL7P_7">#REF!</definedName>
    <definedName name="TOTAL7P_7_1">#REF!</definedName>
    <definedName name="TOTAL7P_7_14">#N/A</definedName>
    <definedName name="TOTAL7Q" localSheetId="10">#REF!</definedName>
    <definedName name="TOTAL7Q">#REF!</definedName>
    <definedName name="TOTAL7Q_1" localSheetId="10">#REF!</definedName>
    <definedName name="TOTAL7Q_1">#REF!</definedName>
    <definedName name="TOTAL7Q_14">#N/A</definedName>
    <definedName name="TOTAL7Q_7" localSheetId="10">#REF!</definedName>
    <definedName name="TOTAL7Q_7">#REF!</definedName>
    <definedName name="TOTAL7Q_7_1">#REF!</definedName>
    <definedName name="TOTAL7Q_7_14">#N/A</definedName>
    <definedName name="TOTAL7R" localSheetId="10">#REF!</definedName>
    <definedName name="TOTAL7R">#REF!</definedName>
    <definedName name="TOTAL7R_1" localSheetId="10">#REF!</definedName>
    <definedName name="TOTAL7R_1">#REF!</definedName>
    <definedName name="TOTAL7R_14">#N/A</definedName>
    <definedName name="TOTAL7R_7" localSheetId="10">#REF!</definedName>
    <definedName name="TOTAL7R_7">#REF!</definedName>
    <definedName name="TOTAL7R_7_1">#REF!</definedName>
    <definedName name="TOTAL7R_7_14">#N/A</definedName>
    <definedName name="TOTAL8" localSheetId="10">#REF!</definedName>
    <definedName name="TOTAL8">#REF!</definedName>
    <definedName name="TOTAL8_1" localSheetId="10">#REF!</definedName>
    <definedName name="TOTAL8_1">#REF!</definedName>
    <definedName name="TOTAL8_14">#N/A</definedName>
    <definedName name="TOTAL8_7" localSheetId="10">#REF!</definedName>
    <definedName name="TOTAL8_7">#REF!</definedName>
    <definedName name="TOTAL8_7_1">#REF!</definedName>
    <definedName name="TOTAL8_7_14">#N/A</definedName>
    <definedName name="TOTAL8A" localSheetId="10">#REF!</definedName>
    <definedName name="TOTAL8A">#REF!</definedName>
    <definedName name="TOTAL8A_1" localSheetId="10">#REF!</definedName>
    <definedName name="TOTAL8A_1">#REF!</definedName>
    <definedName name="TOTAL8A_14">#N/A</definedName>
    <definedName name="TOTAL8A_7" localSheetId="10">#REF!</definedName>
    <definedName name="TOTAL8A_7">#REF!</definedName>
    <definedName name="TOTAL8A_7_1">#REF!</definedName>
    <definedName name="TOTAL8A_7_14">#N/A</definedName>
    <definedName name="TOTAL8B" localSheetId="10">#REF!</definedName>
    <definedName name="TOTAL8B">#REF!</definedName>
    <definedName name="TOTAL8B_1" localSheetId="10">#REF!</definedName>
    <definedName name="TOTAL8B_1">#REF!</definedName>
    <definedName name="TOTAL8B_14">#N/A</definedName>
    <definedName name="TOTAL8B_7" localSheetId="10">#REF!</definedName>
    <definedName name="TOTAL8B_7">#REF!</definedName>
    <definedName name="TOTAL8B_7_1">#REF!</definedName>
    <definedName name="TOTAL8B_7_14">#N/A</definedName>
    <definedName name="TOTAL8C" localSheetId="10">#REF!</definedName>
    <definedName name="TOTAL8C">#REF!</definedName>
    <definedName name="TOTAL8C_1" localSheetId="10">#REF!</definedName>
    <definedName name="TOTAL8C_1">#REF!</definedName>
    <definedName name="TOTAL8C_14">#N/A</definedName>
    <definedName name="TOTAL8C_7" localSheetId="10">#REF!</definedName>
    <definedName name="TOTAL8C_7">#REF!</definedName>
    <definedName name="TOTAL8C_7_1">#REF!</definedName>
    <definedName name="TOTAL8C_7_14">#N/A</definedName>
    <definedName name="TOTAL8D" localSheetId="10">#REF!</definedName>
    <definedName name="TOTAL8D">#REF!</definedName>
    <definedName name="TOTAL8D_1" localSheetId="10">#REF!</definedName>
    <definedName name="TOTAL8D_1">#REF!</definedName>
    <definedName name="TOTAL8D_14">#N/A</definedName>
    <definedName name="TOTAL8D_7" localSheetId="10">#REF!</definedName>
    <definedName name="TOTAL8D_7">#REF!</definedName>
    <definedName name="TOTAL8D_7_1">#REF!</definedName>
    <definedName name="TOTAL8D_7_14">#N/A</definedName>
    <definedName name="TOTAL8E" localSheetId="10">#REF!</definedName>
    <definedName name="TOTAL8E">#REF!</definedName>
    <definedName name="TOTAL8E_1" localSheetId="10">#REF!</definedName>
    <definedName name="TOTAL8E_1">#REF!</definedName>
    <definedName name="TOTAL8E_14">#N/A</definedName>
    <definedName name="TOTAL8E_7" localSheetId="10">#REF!</definedName>
    <definedName name="TOTAL8E_7">#REF!</definedName>
    <definedName name="TOTAL8E_7_1">#REF!</definedName>
    <definedName name="TOTAL8E_7_14">#N/A</definedName>
    <definedName name="TOTAL8F" localSheetId="10">#REF!</definedName>
    <definedName name="TOTAL8F">#REF!</definedName>
    <definedName name="TOTAL8F_1" localSheetId="10">#REF!</definedName>
    <definedName name="TOTAL8F_1">#REF!</definedName>
    <definedName name="TOTAL8F_14">#N/A</definedName>
    <definedName name="TOTAL8F_7" localSheetId="10">#REF!</definedName>
    <definedName name="TOTAL8F_7">#REF!</definedName>
    <definedName name="TOTAL8F_7_1">#REF!</definedName>
    <definedName name="TOTAL8F_7_14">#N/A</definedName>
    <definedName name="TOTAL8G" localSheetId="10">#REF!</definedName>
    <definedName name="TOTAL8G">#REF!</definedName>
    <definedName name="TOTAL8G_1" localSheetId="10">#REF!</definedName>
    <definedName name="TOTAL8G_1">#REF!</definedName>
    <definedName name="TOTAL8G_14">#N/A</definedName>
    <definedName name="TOTAL8G_7" localSheetId="10">#REF!</definedName>
    <definedName name="TOTAL8G_7">#REF!</definedName>
    <definedName name="TOTAL8G_7_1">#REF!</definedName>
    <definedName name="TOTAL8G_7_14">#N/A</definedName>
    <definedName name="TOTAL8H" localSheetId="10">#REF!</definedName>
    <definedName name="TOTAL8H">#REF!</definedName>
    <definedName name="TOTAL8H_1" localSheetId="10">#REF!</definedName>
    <definedName name="TOTAL8H_1">#REF!</definedName>
    <definedName name="TOTAL8H_14">#N/A</definedName>
    <definedName name="TOTAL8H_7" localSheetId="10">#REF!</definedName>
    <definedName name="TOTAL8H_7">#REF!</definedName>
    <definedName name="TOTAL8H_7_1">#REF!</definedName>
    <definedName name="TOTAL8H_7_14">#N/A</definedName>
    <definedName name="TOTAL8I" localSheetId="10">#REF!</definedName>
    <definedName name="TOTAL8I">#REF!</definedName>
    <definedName name="TOTAL8I_1" localSheetId="10">#REF!</definedName>
    <definedName name="TOTAL8I_1">#REF!</definedName>
    <definedName name="TOTAL8I_14">#N/A</definedName>
    <definedName name="TOTAL8I_7" localSheetId="10">#REF!</definedName>
    <definedName name="TOTAL8I_7">#REF!</definedName>
    <definedName name="TOTAL8I_7_1">#REF!</definedName>
    <definedName name="TOTAL8I_7_14">#N/A</definedName>
    <definedName name="TOTAL8J" localSheetId="10">#REF!</definedName>
    <definedName name="TOTAL8J">#REF!</definedName>
    <definedName name="TOTAL8J_1" localSheetId="10">#REF!</definedName>
    <definedName name="TOTAL8J_1">#REF!</definedName>
    <definedName name="TOTAL8J_14">#N/A</definedName>
    <definedName name="TOTAL8J_7" localSheetId="10">#REF!</definedName>
    <definedName name="TOTAL8J_7">#REF!</definedName>
    <definedName name="TOTAL8J_7_1">#REF!</definedName>
    <definedName name="TOTAL8J_7_14">#N/A</definedName>
    <definedName name="TOTAL8K" localSheetId="10">#REF!</definedName>
    <definedName name="TOTAL8K">#REF!</definedName>
    <definedName name="TOTAL8K_1" localSheetId="10">#REF!</definedName>
    <definedName name="TOTAL8K_1">#REF!</definedName>
    <definedName name="TOTAL8K_14">#N/A</definedName>
    <definedName name="TOTAL8K_7" localSheetId="10">#REF!</definedName>
    <definedName name="TOTAL8K_7">#REF!</definedName>
    <definedName name="TOTAL8K_7_1">#REF!</definedName>
    <definedName name="TOTAL8K_7_14">#N/A</definedName>
    <definedName name="TOTAL8L" localSheetId="10">#REF!</definedName>
    <definedName name="TOTAL8L">#REF!</definedName>
    <definedName name="TOTAL8L_1" localSheetId="10">#REF!</definedName>
    <definedName name="TOTAL8L_1">#REF!</definedName>
    <definedName name="TOTAL8L_14">#N/A</definedName>
    <definedName name="TOTAL8L_7" localSheetId="10">#REF!</definedName>
    <definedName name="TOTAL8L_7">#REF!</definedName>
    <definedName name="TOTAL8L_7_1">#REF!</definedName>
    <definedName name="TOTAL8L_7_14">#N/A</definedName>
    <definedName name="TOTAL8O" localSheetId="10">#REF!</definedName>
    <definedName name="TOTAL8O">#REF!</definedName>
    <definedName name="TOTAL8O_1" localSheetId="10">#REF!</definedName>
    <definedName name="TOTAL8O_1">#REF!</definedName>
    <definedName name="TOTAL8O_14">#N/A</definedName>
    <definedName name="TOTAL8O_7" localSheetId="10">#REF!</definedName>
    <definedName name="TOTAL8O_7">#REF!</definedName>
    <definedName name="TOTAL8O_7_1">#REF!</definedName>
    <definedName name="TOTAL8O_7_14">#N/A</definedName>
    <definedName name="TOTAL8P" localSheetId="10">#REF!</definedName>
    <definedName name="TOTAL8P">#REF!</definedName>
    <definedName name="TOTAL8P_1" localSheetId="10">#REF!</definedName>
    <definedName name="TOTAL8P_1">#REF!</definedName>
    <definedName name="TOTAL8P_14">#N/A</definedName>
    <definedName name="TOTAL8P_7" localSheetId="10">#REF!</definedName>
    <definedName name="TOTAL8P_7">#REF!</definedName>
    <definedName name="TOTAL8P_7_1">#REF!</definedName>
    <definedName name="TOTAL8P_7_14">#N/A</definedName>
    <definedName name="TOTAL8Q" localSheetId="10">#REF!</definedName>
    <definedName name="TOTAL8Q">#REF!</definedName>
    <definedName name="TOTAL8Q_1" localSheetId="10">#REF!</definedName>
    <definedName name="TOTAL8Q_1">#REF!</definedName>
    <definedName name="TOTAL8Q_14">#N/A</definedName>
    <definedName name="TOTAL8Q_7" localSheetId="10">#REF!</definedName>
    <definedName name="TOTAL8Q_7">#REF!</definedName>
    <definedName name="TOTAL8Q_7_1">#REF!</definedName>
    <definedName name="TOTAL8Q_7_14">#N/A</definedName>
    <definedName name="TOTAL8R" localSheetId="10">#REF!</definedName>
    <definedName name="TOTAL8R">#REF!</definedName>
    <definedName name="TOTAL8R_1" localSheetId="10">#REF!</definedName>
    <definedName name="TOTAL8R_1">#REF!</definedName>
    <definedName name="TOTAL8R_14">#N/A</definedName>
    <definedName name="TOTAL8R_7" localSheetId="10">#REF!</definedName>
    <definedName name="TOTAL8R_7">#REF!</definedName>
    <definedName name="TOTAL8R_7_1">#REF!</definedName>
    <definedName name="TOTAL8R_7_14">#N/A</definedName>
    <definedName name="TOTAL9" localSheetId="10">#REF!</definedName>
    <definedName name="TOTAL9">#REF!</definedName>
    <definedName name="TOTAL9_1" localSheetId="10">#REF!</definedName>
    <definedName name="TOTAL9_1">#REF!</definedName>
    <definedName name="TOTAL9_14">#N/A</definedName>
    <definedName name="TOTAL9_7" localSheetId="10">#REF!</definedName>
    <definedName name="TOTAL9_7">#REF!</definedName>
    <definedName name="TOTAL9_7_1">#REF!</definedName>
    <definedName name="TOTAL9_7_14">#N/A</definedName>
    <definedName name="TOTALA" localSheetId="10">#REF!</definedName>
    <definedName name="TOTALA">#REF!</definedName>
    <definedName name="TOTALA_1" localSheetId="10">#REF!</definedName>
    <definedName name="TOTALA_1">#REF!</definedName>
    <definedName name="TOTALA_14">#N/A</definedName>
    <definedName name="TOTALA_7_1" localSheetId="10">#REF!</definedName>
    <definedName name="TOTALA_7_1">#REF!</definedName>
    <definedName name="TOTALA_7_14">#N/A</definedName>
    <definedName name="TOTALB" localSheetId="10">#REF!</definedName>
    <definedName name="TOTALB">#REF!</definedName>
    <definedName name="TOTALB_1" localSheetId="10">#REF!</definedName>
    <definedName name="TOTALB_1">#REF!</definedName>
    <definedName name="TOTALB_14">#N/A</definedName>
    <definedName name="TOTALB_7_1" localSheetId="10">#REF!</definedName>
    <definedName name="TOTALB_7_1">#REF!</definedName>
    <definedName name="TOTALB_7_14">#N/A</definedName>
    <definedName name="Totalb1.1">#REF!</definedName>
    <definedName name="Totalb1.2">#REF!</definedName>
    <definedName name="Totalb1.3">#REF!</definedName>
    <definedName name="Totalb1.4">#REF!</definedName>
    <definedName name="Totalb1.5">#REF!</definedName>
    <definedName name="Totalb1.6">#REF!</definedName>
    <definedName name="Totalb2.1">#REF!</definedName>
    <definedName name="Totalb2.2">#REF!</definedName>
    <definedName name="Totalb2.3">#REF!</definedName>
    <definedName name="Totalb2.4">#REF!</definedName>
    <definedName name="Totalb2.5">#REF!</definedName>
    <definedName name="Totalb2.6">#REF!</definedName>
    <definedName name="Totalb2.7">#REF!</definedName>
    <definedName name="TOTALC" localSheetId="10">#REF!</definedName>
    <definedName name="TOTALC">#REF!</definedName>
    <definedName name="TOTALC_1" localSheetId="10">#REF!</definedName>
    <definedName name="TOTALC_1">#REF!</definedName>
    <definedName name="TOTALC_14">#N/A</definedName>
    <definedName name="TOTALC_7_1" localSheetId="10">#REF!</definedName>
    <definedName name="TOTALC_7_1">#REF!</definedName>
    <definedName name="TOTALC_7_14">#N/A</definedName>
    <definedName name="Totalc1.1">#REF!</definedName>
    <definedName name="Totalc1.2">#REF!</definedName>
    <definedName name="Totalc2.1">#REF!</definedName>
    <definedName name="TOTALD" localSheetId="10">#REF!</definedName>
    <definedName name="TOTALD">#REF!</definedName>
    <definedName name="TOTALD_1" localSheetId="10">#REF!</definedName>
    <definedName name="TOTALD_1">#REF!</definedName>
    <definedName name="TOTALD_14">#N/A</definedName>
    <definedName name="TOTALD_7_1" localSheetId="10">#REF!</definedName>
    <definedName name="TOTALD_7_1">#REF!</definedName>
    <definedName name="TOTALD_7_14">#N/A</definedName>
    <definedName name="Totald1.0">#REF!</definedName>
    <definedName name="Totald2.1">#REF!</definedName>
    <definedName name="TOTALE" localSheetId="10">#REF!</definedName>
    <definedName name="TOTALE">#REF!</definedName>
    <definedName name="TOTALE_1" localSheetId="10">#REF!</definedName>
    <definedName name="TOTALE_1">#REF!</definedName>
    <definedName name="TOTALE_14">#N/A</definedName>
    <definedName name="TOTALE_7_1" localSheetId="10">#REF!</definedName>
    <definedName name="TOTALE_7_1">#REF!</definedName>
    <definedName name="TOTALE_7_14">#N/A</definedName>
    <definedName name="Totale1.0">#REF!</definedName>
    <definedName name="Totale2.0">#REF!</definedName>
    <definedName name="TOTALF" localSheetId="10">#REF!</definedName>
    <definedName name="TOTALF">#REF!</definedName>
    <definedName name="TOTALF_1" localSheetId="10">#REF!</definedName>
    <definedName name="TOTALF_1">#REF!</definedName>
    <definedName name="TOTALF_14">#N/A</definedName>
    <definedName name="TOTALF_7_1" localSheetId="10">#REF!</definedName>
    <definedName name="TOTALF_7_1">#REF!</definedName>
    <definedName name="TOTALF_7_14">#N/A</definedName>
    <definedName name="TOTALG" localSheetId="10">#REF!</definedName>
    <definedName name="TOTALG">#REF!</definedName>
    <definedName name="TOTALG_1" localSheetId="10">#REF!</definedName>
    <definedName name="TOTALG_1">#REF!</definedName>
    <definedName name="TOTALG_14">#N/A</definedName>
    <definedName name="TOTALG_7_1" localSheetId="10">#REF!</definedName>
    <definedName name="TOTALG_7_1">#REF!</definedName>
    <definedName name="TOTALG_7_14">#N/A</definedName>
    <definedName name="Totalgeral1">#REF!</definedName>
    <definedName name="Totalgeral1a12">#REF!</definedName>
    <definedName name="Totalgeral2">#REF!</definedName>
    <definedName name="Totalgeral3">#REF!</definedName>
    <definedName name="TotalgeralA">#REF!</definedName>
    <definedName name="TotalgeralB">#REF!</definedName>
    <definedName name="Totalgeralb1">#REF!</definedName>
    <definedName name="Totalgeralb2">#REF!</definedName>
    <definedName name="TotalgeralC">#REF!</definedName>
    <definedName name="Totalgeralc1">#REF!</definedName>
    <definedName name="Totalgeralc2">#REF!</definedName>
    <definedName name="TotalgeralD">#REF!</definedName>
    <definedName name="Totalgerald1">#REF!</definedName>
    <definedName name="Totalgerald2">#REF!</definedName>
    <definedName name="TotalgeralE">#REF!</definedName>
    <definedName name="Totalgerale1">#REF!</definedName>
    <definedName name="Totalgerale2">#REF!</definedName>
    <definedName name="TOTALH" localSheetId="10">#REF!</definedName>
    <definedName name="TOTALH">#REF!</definedName>
    <definedName name="TOTALH_1" localSheetId="10">#REF!</definedName>
    <definedName name="TOTALH_1">#REF!</definedName>
    <definedName name="TOTALH_14">#N/A</definedName>
    <definedName name="TOTALH_7_1" localSheetId="10">#REF!</definedName>
    <definedName name="TOTALH_7_1">#REF!</definedName>
    <definedName name="TOTALH_7_14">#N/A</definedName>
    <definedName name="TOTALI" localSheetId="10">#REF!</definedName>
    <definedName name="TOTALI">#REF!</definedName>
    <definedName name="TOTALI_1" localSheetId="10">#REF!</definedName>
    <definedName name="TOTALI_1">#REF!</definedName>
    <definedName name="TOTALI_14">#N/A</definedName>
    <definedName name="TOTALI_7_1" localSheetId="10">#REF!</definedName>
    <definedName name="TOTALI_7_1">#REF!</definedName>
    <definedName name="TOTALI_7_14">#N/A</definedName>
    <definedName name="TOTALJ" localSheetId="10">#REF!</definedName>
    <definedName name="TOTALJ">#REF!</definedName>
    <definedName name="TOTALJ_1" localSheetId="10">#REF!</definedName>
    <definedName name="TOTALJ_1">#REF!</definedName>
    <definedName name="TOTALJ_14">#N/A</definedName>
    <definedName name="TOTALJ_7_1" localSheetId="10">#REF!</definedName>
    <definedName name="TOTALJ_7_1">#REF!</definedName>
    <definedName name="TOTALJ_7_14">#N/A</definedName>
    <definedName name="TOTALK" localSheetId="10">#REF!</definedName>
    <definedName name="TOTALK">#REF!</definedName>
    <definedName name="TOTALK_1" localSheetId="10">#REF!</definedName>
    <definedName name="TOTALK_1">#REF!</definedName>
    <definedName name="TOTALK_14">#N/A</definedName>
    <definedName name="TOTALK_7_1" localSheetId="10">#REF!</definedName>
    <definedName name="TOTALK_7_1">#REF!</definedName>
    <definedName name="TOTALK_7_14">#N/A</definedName>
    <definedName name="TOTALL" localSheetId="10">#REF!</definedName>
    <definedName name="TOTALL">#REF!</definedName>
    <definedName name="TOTALL_1" localSheetId="10">#REF!</definedName>
    <definedName name="TOTALL_1">#REF!</definedName>
    <definedName name="TOTALL_14">#N/A</definedName>
    <definedName name="TOTALL_7_1" localSheetId="10">#REF!</definedName>
    <definedName name="TOTALL_7_1">#REF!</definedName>
    <definedName name="TOTALL_7_14">#N/A</definedName>
    <definedName name="TOTALO" localSheetId="10">#REF!</definedName>
    <definedName name="TOTALO">#REF!</definedName>
    <definedName name="TOTALO_1" localSheetId="10">#REF!</definedName>
    <definedName name="TOTALO_1">#REF!</definedName>
    <definedName name="TOTALO_14">#N/A</definedName>
    <definedName name="TOTALO_7_1" localSheetId="10">#REF!</definedName>
    <definedName name="TOTALO_7_1">#REF!</definedName>
    <definedName name="TOTALO_7_14">#N/A</definedName>
    <definedName name="TOTALP" localSheetId="10">#REF!</definedName>
    <definedName name="TOTALP">#REF!</definedName>
    <definedName name="TOTALP_1" localSheetId="10">#REF!</definedName>
    <definedName name="TOTALP_1">#REF!</definedName>
    <definedName name="TOTALP_14">#N/A</definedName>
    <definedName name="TOTALP_7_1" localSheetId="10">#REF!</definedName>
    <definedName name="TOTALP_7_1">#REF!</definedName>
    <definedName name="TOTALP_7_14">#N/A</definedName>
    <definedName name="TOTALQ" localSheetId="10">#REF!</definedName>
    <definedName name="TOTALQ">#REF!</definedName>
    <definedName name="TOTALQ_1" localSheetId="10">#REF!</definedName>
    <definedName name="TOTALQ_1">#REF!</definedName>
    <definedName name="TOTALQ_14">#N/A</definedName>
    <definedName name="TOTALQ_7_1" localSheetId="10">#REF!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o" localSheetId="10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o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SERV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_ACUM">#REF!</definedName>
    <definedName name="TPA">#REF!</definedName>
    <definedName name="tpb">#REF!</definedName>
    <definedName name="TPC">#REF!</definedName>
    <definedName name="TPI">#REF!</definedName>
    <definedName name="tpl1\2">#REF!</definedName>
    <definedName name="TPM" localSheetId="10">#REF!</definedName>
    <definedName name="TPM">#REF!</definedName>
    <definedName name="TPM_25">#REF!</definedName>
    <definedName name="TPP">#REF!</definedName>
    <definedName name="tpr">#REF!</definedName>
    <definedName name="tps1\2">#REF!</definedName>
    <definedName name="tps11\2">#REF!</definedName>
    <definedName name="TQ_150_AN">#REF!</definedName>
    <definedName name="TQ_150_AT">#REF!</definedName>
    <definedName name="TQ_200_AN">#REF!</definedName>
    <definedName name="TQ_200_AT">#REF!</definedName>
    <definedName name="TQ_250_AN">#REF!</definedName>
    <definedName name="TQ_250_AT">#REF!</definedName>
    <definedName name="TQ_300_AN">#REF!</definedName>
    <definedName name="TQ_300_AT">#REF!</definedName>
    <definedName name="TR">#REF!</definedName>
    <definedName name="TR.03" localSheetId="10">#REF!</definedName>
    <definedName name="TR.03">#REF!</definedName>
    <definedName name="TR5C">#REF!</definedName>
    <definedName name="tra">#REF!</definedName>
    <definedName name="TRABALHO">#REF!</definedName>
    <definedName name="TrabAnual">#REF!</definedName>
    <definedName name="TRAF">#REF!</definedName>
    <definedName name="TRAF_25">#REF!</definedName>
    <definedName name="tram20">#REF!</definedName>
    <definedName name="tram25">#REF!</definedName>
    <definedName name="TRANSP_1_AN">#REF!</definedName>
    <definedName name="TRANSP_1_AT">#REF!</definedName>
    <definedName name="TRANSP_3_AN">#REF!</definedName>
    <definedName name="TRANSP_3_AT">#REF!</definedName>
    <definedName name="TRANSP_LOC_CARROC_PAV">#REF!</definedName>
    <definedName name="TRANSP_LOC_EQUIP">#REF!</definedName>
    <definedName name="TRANSP_LOC_PAV">#REF!</definedName>
    <definedName name="TRANSPBETF">#REF!</definedName>
    <definedName name="TRANSPBETQ">#REF!</definedName>
    <definedName name="transporte">#REF!</definedName>
    <definedName name="transporte_1">#REF!</definedName>
    <definedName name="Transporte_Brita_TSD">#REF!</definedName>
    <definedName name="TRANSPORTES" localSheetId="10">#REF!</definedName>
    <definedName name="TRANSPORTES">#REF!</definedName>
    <definedName name="TRAVESSIA_AN">#REF!</definedName>
    <definedName name="TRAVESSIA_AT">#REF!</definedName>
    <definedName name="trc">#REF!</definedName>
    <definedName name="Trec">#REF!</definedName>
    <definedName name="TREC_1">#REF!</definedName>
    <definedName name="TRECHO" localSheetId="10">#REF!</definedName>
    <definedName name="TRECHO">#REF!</definedName>
    <definedName name="TRECHO1" localSheetId="10">#REF!</definedName>
    <definedName name="TRECHO1">#NAME?</definedName>
    <definedName name="Trev" localSheetId="10">#REF!</definedName>
    <definedName name="Trev">#REF!</definedName>
    <definedName name="Trevo" localSheetId="10">#REF!</definedName>
    <definedName name="Trevo">#REF!</definedName>
    <definedName name="trf112.5">#REF!</definedName>
    <definedName name="TRL1C">#REF!</definedName>
    <definedName name="TRL1CCG">#REF!</definedName>
    <definedName name="TRL1CFLEX">#REF!</definedName>
    <definedName name="TRM">#REF!</definedName>
    <definedName name="TRM1C">#REF!</definedName>
    <definedName name="TRM1CCG">#REF!</definedName>
    <definedName name="TRM1CRP">#REF!</definedName>
    <definedName name="TRMRP">#REF!</definedName>
    <definedName name="TRMTB">#REF!</definedName>
    <definedName name="trpc">#REF!</definedName>
    <definedName name="TRR1C">#REF!</definedName>
    <definedName name="TRR1CCG">#REF!</definedName>
    <definedName name="TRR1CP">#REF!</definedName>
    <definedName name="TRR2C">#REF!</definedName>
    <definedName name="TRR2CCG">#REF!</definedName>
    <definedName name="TRR2CFLEX">#REF!</definedName>
    <definedName name="TRRPL">#REF!</definedName>
    <definedName name="TRRRP">#REF!</definedName>
    <definedName name="TRRTB">#REF!</definedName>
    <definedName name="TRRTSD">#REF!</definedName>
    <definedName name="TSD">#REF!</definedName>
    <definedName name="TSDB">#REF!</definedName>
    <definedName name="tspp">#REF!</definedName>
    <definedName name="TSS">#REF!</definedName>
    <definedName name="TSSB">#REF!</definedName>
    <definedName name="tssd">#REF!</definedName>
    <definedName name="tssd_1">#REF!</definedName>
    <definedName name="tssd_14">#N/A</definedName>
    <definedName name="TSSP">#REF!</definedName>
    <definedName name="tt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TT_1">#REF!</definedName>
    <definedName name="tt_25">#REF!</definedName>
    <definedName name="TT_ORÇADA">#REF!</definedName>
    <definedName name="TT_ORÇADA3">2750000</definedName>
    <definedName name="TT_ORÇADA4">1320000</definedName>
    <definedName name="tt1_25">#REF!</definedName>
    <definedName name="tta">#REF!</definedName>
    <definedName name="ttc">#REF!</definedName>
    <definedName name="tte">#REF!</definedName>
    <definedName name="ttel">#REF!</definedName>
    <definedName name="ttl">#REF!</definedName>
    <definedName name="tto">#REF!</definedName>
    <definedName name="ttt">#REF!</definedName>
    <definedName name="tttp">#REF!</definedName>
    <definedName name="tttt">#REF!</definedName>
    <definedName name="ttv">#REF!</definedName>
    <definedName name="ttva">#REF!</definedName>
    <definedName name="tub100ca1">#REF!</definedName>
    <definedName name="tub100ca2">#REF!</definedName>
    <definedName name="tub40ca1">#REF!</definedName>
    <definedName name="tub60ca2">#REF!</definedName>
    <definedName name="tub80ca2">#REF!</definedName>
    <definedName name="TUBO60ACBC">#REF!</definedName>
    <definedName name="tudo">#REF!</definedName>
    <definedName name="tup">#REF!</definedName>
    <definedName name="tus">#REF!</definedName>
    <definedName name="TX_ADM">#REF!</definedName>
    <definedName name="txa">#REF!</definedName>
    <definedName name="TYUIO">#REF!</definedName>
    <definedName name="TYUIO_1" localSheetId="10">{#N/A,#N/A,TRUE,"Serviços"}</definedName>
    <definedName name="TYUIO_1">{#N/A,#N/A,TRUE,"Serviços"}</definedName>
    <definedName name="TYUIOO">#REF!</definedName>
    <definedName name="UI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L">#REF!</definedName>
    <definedName name="UL_1">#REF!</definedName>
    <definedName name="ulu">#REF!</definedName>
    <definedName name="UMIDECIMENTO_AN">#REF!</definedName>
    <definedName name="UMIDECIMENTO_AT">#REF!</definedName>
    <definedName name="un" localSheetId="11" hidden="1">#N/A</definedName>
    <definedName name="un" localSheetId="10">#REF!</definedName>
    <definedName name="un">#REF!</definedName>
    <definedName name="Und" localSheetId="10">#REF!</definedName>
    <definedName name="Und">#REF!</definedName>
    <definedName name="Und_26">NA()</definedName>
    <definedName name="Und_27">NA()</definedName>
    <definedName name="uni11\2" localSheetId="10">#REF!</definedName>
    <definedName name="uni11\2">#REF!</definedName>
    <definedName name="Unid.">#REF!</definedName>
    <definedName name="unid.2">#REF!</definedName>
    <definedName name="unidade">#REF!</definedName>
    <definedName name="Unidade1">#REF!</definedName>
    <definedName name="UnidAux" localSheetId="11" hidden="1">#N/A</definedName>
    <definedName name="UnidAux" localSheetId="10">#REF!</definedName>
    <definedName name="UnidAux">#REF!</definedName>
    <definedName name="UNIT" localSheetId="10">#REF!</definedName>
    <definedName name="UNIT">#REF!</definedName>
    <definedName name="UNIT_1" localSheetId="10">#REF!</definedName>
    <definedName name="UNIT_1">#REF!</definedName>
    <definedName name="uohuli">#REF!</definedName>
    <definedName name="Usinagem">#REF!</definedName>
    <definedName name="USS">#REF!</definedName>
    <definedName name="uuu">#REF!</definedName>
    <definedName name="uuuuuty">#REF!</definedName>
    <definedName name="vaf">#REF!</definedName>
    <definedName name="VAL">#REF!</definedName>
    <definedName name="val11\2">#REF!</definedName>
    <definedName name="valormob">#REF!</definedName>
    <definedName name="VAM">#REF!</definedName>
    <definedName name="VAMM">#REF!</definedName>
    <definedName name="Vazio1">#REF!</definedName>
    <definedName name="VAZIO2">#REF!</definedName>
    <definedName name="Vazios" localSheetId="10">#REF!</definedName>
    <definedName name="Vazios">#REF!</definedName>
    <definedName name="Vazios_25" localSheetId="10">#REF!</definedName>
    <definedName name="Vazios_25">#REF!</definedName>
    <definedName name="Vazios_29" localSheetId="10">#REF!</definedName>
    <definedName name="Vazios_29">#REF!</definedName>
    <definedName name="Vazios_31">#REF!</definedName>
    <definedName name="vbhjg">#REF!</definedName>
    <definedName name="VCANT">#REF!</definedName>
    <definedName name="Vegetal">OFFSET(#REF!,0,0,COUNTA(#REF!)*2-1,1)</definedName>
    <definedName name="vemAZ25">#REF!</definedName>
    <definedName name="vencedores">#REF!</definedName>
    <definedName name="vep">#REF!</definedName>
    <definedName name="verde" localSheetId="10">#REF!</definedName>
    <definedName name="verde">#REF!</definedName>
    <definedName name="verde_25">#REF!</definedName>
    <definedName name="verdepav" localSheetId="10">#REF!</definedName>
    <definedName name="verdepav">#REF!</definedName>
    <definedName name="verdepav_25">#REF!</definedName>
    <definedName name="Versao" hidden="1">#REF!</definedName>
    <definedName name="vert">#REF!</definedName>
    <definedName name="vfi3.5">#REF!</definedName>
    <definedName name="vfv">#REF!</definedName>
    <definedName name="vfvr">#REF!</definedName>
    <definedName name="vibrad">#REF!</definedName>
    <definedName name="VidaAnos">#REF!</definedName>
    <definedName name="Vidahoras">#REF!</definedName>
    <definedName name="VII">#REF!</definedName>
    <definedName name="VIP">#REF!</definedName>
    <definedName name="vir">#REF!</definedName>
    <definedName name="vjebvojeh">#REF!</definedName>
    <definedName name="vli">#REF!</definedName>
    <definedName name="vlp">#REF!</definedName>
    <definedName name="VLR">#REF!</definedName>
    <definedName name="vm">#REF!</definedName>
    <definedName name="VMOB">#REF!</definedName>
    <definedName name="VOL_ACUM">#REF!</definedName>
    <definedName name="VOL_ENTUPIMENTO">#REF!</definedName>
    <definedName name="VOL_ESGOTAMENTO">#REF!</definedName>
    <definedName name="VOLAVA">#NAME?</definedName>
    <definedName name="VOLUME">#REF!</definedName>
    <definedName name="Volume_6">#REF!</definedName>
    <definedName name="Volume_7">#REF!</definedName>
    <definedName name="Volume_8">#N/A</definedName>
    <definedName name="Volume_8_1">NA()</definedName>
    <definedName name="Volume_9">#N/A</definedName>
    <definedName name="Volume_9_1">NA()</definedName>
    <definedName name="vpe">#REF!</definedName>
    <definedName name="vpf">#REF!</definedName>
    <definedName name="vpf_6">#REF!</definedName>
    <definedName name="vpf_7">#REF!</definedName>
    <definedName name="vpf_8">#N/A</definedName>
    <definedName name="vpf_8_1">NA()</definedName>
    <definedName name="vpf_9">#N/A</definedName>
    <definedName name="vpf_9_1">NA()</definedName>
    <definedName name="vpi">#REF!</definedName>
    <definedName name="vpi_5">#N/A</definedName>
    <definedName name="vpi_6">#REF!</definedName>
    <definedName name="vpi_7">#N/A</definedName>
    <definedName name="vpi_7_1">NA()</definedName>
    <definedName name="vpi_8">#REF!</definedName>
    <definedName name="vpi_9">#N/A</definedName>
    <definedName name="vpi_9_1">NA()</definedName>
    <definedName name="vr" localSheetId="10">#REF!</definedName>
    <definedName name="VR">#REF!</definedName>
    <definedName name="VR_CONTRATO" localSheetId="10">#REF!</definedName>
    <definedName name="VR_CONTRATO">#REF!</definedName>
    <definedName name="vsb" localSheetId="10">#REF!</definedName>
    <definedName name="vsb">#REF!</definedName>
    <definedName name="vsbc">#REF!</definedName>
    <definedName name="vsbpc">#REF!</definedName>
    <definedName name="VSR">#REF!</definedName>
    <definedName name="vt">#REF!</definedName>
    <definedName name="VTE">#REF!</definedName>
    <definedName name="VTOTAL1" hidden="1">ROUND(#REF!*#REF!,15-13*#REF!)</definedName>
    <definedName name="VTOTALBM" localSheetId="10" hidden="1">IF(#REF!=0,0,CHOOSE(MATCH([0]!______________TOT7,{"Global","Unitário"},0),ROUND(ROUND(#REF!,15-13*#REF!)/100*#REF!,15-13*#REF!),ROUND(ROUND(#REF!,15-13*#REF!)*ROUND(#REF!,15-13*#REF!),15-13*#REF!)))</definedName>
    <definedName name="VTOTALBM" hidden="1">IF(#REF!=0,0,CHOOSE(MATCH([0]!______________TOT7,{"Global","Unitário"},0),ROUND(ROUND(#REF!,15-13*#REF!)/100*#REF!,15-13*#REF!),ROUND(ROUND(#REF!,15-13*#REF!)*ROUND(#REF!,15-13*#REF!),15-13*#REF!)))</definedName>
    <definedName name="vtt">#REF!</definedName>
    <definedName name="vv">#REF!</definedName>
    <definedName name="vvv">#REF!</definedName>
    <definedName name="vvv_1">#REF!</definedName>
    <definedName name="w" localSheetId="10" hidden="1">{#N/A,#N/A,TRUE,"Plan1"}</definedName>
    <definedName name="w" hidden="1">{#N/A,#N/A,TRUE,"Plan1"}</definedName>
    <definedName name="WAESDE_1">#REF!</definedName>
    <definedName name="WAESDE_14">#N/A</definedName>
    <definedName name="WAESDE_7_1">#REF!</definedName>
    <definedName name="WAESDE_7_14">#N/A</definedName>
    <definedName name="wer">#REF!</definedName>
    <definedName name="wew">#REF!</definedName>
    <definedName name="wew_38">#N/A</definedName>
    <definedName name="wewewew">#REF!</definedName>
    <definedName name="WEWR">#N/A</definedName>
    <definedName name="WEWRWR" localSheetId="10">#N/A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4">#REF!</definedName>
    <definedName name="WEWRWR_19">#N/A</definedName>
    <definedName name="WEWRWR_2">#REF!</definedName>
    <definedName name="WEWRWR_21">#N/A</definedName>
    <definedName name="WEWRWR_22">#REF!</definedName>
    <definedName name="WEWRWR_23">#N/A</definedName>
    <definedName name="WEWRWR_24">#N/A</definedName>
    <definedName name="WEWRWR_25">#REF!</definedName>
    <definedName name="WEWRWR_26">#REF!</definedName>
    <definedName name="WEWRWR_27">#REF!</definedName>
    <definedName name="WEWRWR_28">#REF!</definedName>
    <definedName name="WEWRWR_29">#REF!</definedName>
    <definedName name="WEWRWR_3">#REF!</definedName>
    <definedName name="WEWRWR_30">#REF!</definedName>
    <definedName name="WEWRWR_31">#REF!</definedName>
    <definedName name="WEWRWR_32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#N/A</definedName>
    <definedName name="WEWRWR_4">#REF!</definedName>
    <definedName name="WEWRWR_40">#N/A</definedName>
    <definedName name="WEWRWR_41">#N/A</definedName>
    <definedName name="WEWRWR_42">#N/A</definedName>
    <definedName name="WEWRWR_43">#N/A</definedName>
    <definedName name="WEWRWR_44">#N/A</definedName>
    <definedName name="WEWRWR_45">#N/A</definedName>
    <definedName name="WEWRWR_46">#N/A</definedName>
    <definedName name="WEWRWR_47">#N/A</definedName>
    <definedName name="WEWRWR_48">#N/A</definedName>
    <definedName name="WEWRWR_5">#REF!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#N/A</definedName>
    <definedName name="WEWRWR_59">#N/A</definedName>
    <definedName name="WEWRWR_6">#REF!</definedName>
    <definedName name="WEWRWR_60">#N/A</definedName>
    <definedName name="WEWRWR_61">#N/A</definedName>
    <definedName name="WEWRWR_62">#N/A</definedName>
    <definedName name="WEWRWR_63">#N/A</definedName>
    <definedName name="WEWRWR_64">#N/A</definedName>
    <definedName name="WEWRWR_65">#N/A</definedName>
    <definedName name="WEWRWR_66">#N/A</definedName>
    <definedName name="WEWRWR_67">#N/A</definedName>
    <definedName name="WEWRWR_68">#N/A</definedName>
    <definedName name="WEWRWR_69">#N/A</definedName>
    <definedName name="WEWRWR_7">#REF!</definedName>
    <definedName name="WEWRWR_70">#N/A</definedName>
    <definedName name="WEWRWR_71">#N/A</definedName>
    <definedName name="WEWRWR_72">#N/A</definedName>
    <definedName name="WEWRWR_8">#REF!</definedName>
    <definedName name="WEWRWR_9">#REF!</definedName>
    <definedName name="wqdwd">#REF!</definedName>
    <definedName name="wrn.ACABINT.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>#REF!</definedName>
    <definedName name="wrn.ACABINT._.TOT." localSheetId="10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>#REF!</definedName>
    <definedName name="wrn.ACABINT._.TOT._1" localSheetId="10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_1" hidden="1">{#N/A,#N/A,FALSE,"SS 1";#N/A,#N/A,FALSE,"TER 1 (A)";#N/A,#N/A,FALSE,"SS 2";#N/A,#N/A,FALSE,"TER 1 (B)";#N/A,#N/A,FALSE,"TER 1 (C)";#N/A,#N/A,FALSE,"TER 1 (D)";#N/A,#N/A,FALSE,"TER 1 (E)";#N/A,#N/A,FALSE,"TER 2 "}</definedName>
    <definedName name="wrn.ACABINT._1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COLETAS._.DE._.EQUIPAMENTOS.">#REF!</definedName>
    <definedName name="wrn.COLETAS._.DE._.MATERIAIS.">#REF!</definedName>
    <definedName name="wrn.COMP._.EQUIP.">#REF!</definedName>
    <definedName name="wrn.COMP._.MATERIAIS.">#REF!</definedName>
    <definedName name="wrn.ESQ._.TOT." localSheetId="10" hidden="1">{#N/A,#N/A,FALSE,"SS 1";#N/A,#N/A,FALSE,"SS 2";#N/A,#N/A,FALSE,"TER 1 (1)";#N/A,#N/A,FALSE,"TER 1 (2)";#N/A,#N/A,FALSE,"TER 2";#N/A,#N/A,FALSE,"TIPO";#N/A,#N/A,FALSE,"CM  BAR"}</definedName>
    <definedName name="wrn.ESQ._.TOT." hidden="1">{#N/A,#N/A,FALSE,"SS 1";#N/A,#N/A,FALSE,"SS 2";#N/A,#N/A,FALSE,"TER 1 (1)";#N/A,#N/A,FALSE,"TER 1 (2)";#N/A,#N/A,FALSE,"TER 2";#N/A,#N/A,FALSE,"TIPO";#N/A,#N/A,FALSE,"CM  BAR"}</definedName>
    <definedName name="wrn.ESQ._.TOT._1" localSheetId="10" hidden="1">{#N/A,#N/A,FALSE,"SS 1";#N/A,#N/A,FALSE,"SS 2";#N/A,#N/A,FALSE,"TER 1 (1)";#N/A,#N/A,FALSE,"TER 1 (2)";#N/A,#N/A,FALSE,"TER 2";#N/A,#N/A,FALSE,"TIPO";#N/A,#N/A,FALSE,"CM  BAR"}</definedName>
    <definedName name="wrn.ESQ._.TOT._1" hidden="1">{#N/A,#N/A,FALSE,"SS 1";#N/A,#N/A,FALSE,"SS 2";#N/A,#N/A,FALSE,"TER 1 (1)";#N/A,#N/A,FALSE,"TER 1 (2)";#N/A,#N/A,FALSE,"TER 2";#N/A,#N/A,FALSE,"TIPO";#N/A,#N/A,FALSE,"CM  BAR"}</definedName>
    <definedName name="wrn.FACHADA." localSheetId="10" hidden="1">{#N/A,#N/A,TRUE,"TER  EXT";#N/A,#N/A,TRUE,"TER  EXT";#N/A,#N/A,TRUE,"LAT  ESQ";#N/A,#N/A,TRUE,"FRONTAL";#N/A,#N/A,TRUE,"POST";#N/A,#N/A,TRUE,"LAT  DIR"}</definedName>
    <definedName name="wrn.FACHADA.">#REF!</definedName>
    <definedName name="wrn.FACHADA._1" localSheetId="10" hidden="1">{#N/A,#N/A,TRUE,"TER  EXT";#N/A,#N/A,TRUE,"TER  EXT";#N/A,#N/A,TRUE,"LAT  ESQ";#N/A,#N/A,TRUE,"FRONTAL";#N/A,#N/A,TRUE,"POST";#N/A,#N/A,TRUE,"LAT  DIR"}</definedName>
    <definedName name="wrn.FACHADA._1" hidden="1">{#N/A,#N/A,TRUE,"TER  EXT";#N/A,#N/A,TRUE,"TER  EXT";#N/A,#N/A,TRUE,"LAT  ESQ";#N/A,#N/A,TRUE,"FRONTAL";#N/A,#N/A,TRUE,"POST";#N/A,#N/A,TRUE,"LAT  DIR"}</definedName>
    <definedName name="wrn.FERPILAR." localSheetId="10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localSheetId="10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hidden="1">{#N/A,#N/A,FALSE,"PR  06";#N/A,#N/A,FALSE,"PR  07";#N/A,#N/A,FALSE,"PR 08";#N/A,#N/A,FALSE,"PR 09";#N/A,#N/A,FALSE,"PR 40";#N/A,#N/A,FALSE,"PR 41";#N/A,#N/A,FALSE,"PR 45";#N/A,#N/A,FALSE,"PR 46";#N/A,#N/A,FALSE,"PR 55"}</definedName>
    <definedName name="wrn.GERAL.">#REF!</definedName>
    <definedName name="wrn.LEVFER." localSheetId="10" hidden="1">{#N/A,#N/A,FALSE,"LEVFER V2 P";#N/A,#N/A,FALSE,"LEVFER V2 P10%"}</definedName>
    <definedName name="wrn.LEVFER.">#REF!</definedName>
    <definedName name="wrn.LEVFER._1" localSheetId="10" hidden="1">{#N/A,#N/A,FALSE,"LEVFER V2 P";#N/A,#N/A,FALSE,"LEVFER V2 P10%"}</definedName>
    <definedName name="wrn.LEVFER._1" hidden="1">{#N/A,#N/A,FALSE,"LEVFER V2 P";#N/A,#N/A,FALSE,"LEVFER V2 P10%"}</definedName>
    <definedName name="wrn.mo2.">#REF!</definedName>
    <definedName name="wrn.mo2._1">#REF!</definedName>
    <definedName name="wrn.Orçamento." localSheetId="10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Orçamento._1" localSheetId="10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PENDENCIAS.">#REF!</definedName>
    <definedName name="wrn.PNEUS.">#REF!</definedName>
    <definedName name="wrn.RELAT_EAP.">#REF!</definedName>
    <definedName name="wrn.relext." localSheetId="11" hidden="1">{#N/A,#N/A,TRUE,"Plan1"}</definedName>
    <definedName name="wrn.relext." localSheetId="10">#REF!</definedName>
    <definedName name="wrn.relext.">#REF!</definedName>
    <definedName name="wrn.relext._1" localSheetId="10">#REF!</definedName>
    <definedName name="wrn.relext._1">#REF!</definedName>
    <definedName name="wrn.SERV._.PAVTO." localSheetId="10">#REF!</definedName>
    <definedName name="wrn.SERV._.PAVTO.">#REF!</definedName>
    <definedName name="wrn.SERV._.PAVTO._1" localSheetId="10" hidden="1">{#N/A,#N/A,FALSE,"SS 1";#N/A,#N/A,FALSE,"SS 2";#N/A,#N/A,FALSE,"TER 1 (1)";#N/A,#N/A,FALSE,"TER 1 (2)";#N/A,#N/A,FALSE,"TER 2 ";#N/A,#N/A,FALSE,"TP  (1)";#N/A,#N/A,FALSE,"TP  (2)";#N/A,#N/A,FALSE,"CM BAR"}</definedName>
    <definedName name="wrn.SERV._.PAVTO._1" hidden="1">{#N/A,#N/A,FALSE,"SS 1";#N/A,#N/A,FALSE,"SS 2";#N/A,#N/A,FALSE,"TER 1 (1)";#N/A,#N/A,FALSE,"TER 1 (2)";#N/A,#N/A,FALSE,"TER 2 ";#N/A,#N/A,FALSE,"TP  (1)";#N/A,#N/A,FALSE,"TP  (2)";#N/A,#N/A,FALSE,"CM BAR"}</definedName>
    <definedName name="wrn.serv.xls." localSheetId="10" hidden="1">{#N/A,#N/A,FALSE,"CM BAR";#N/A,#N/A,FALSE,"SUBSOLO";#N/A,#N/A,FALSE,"TERREO";#N/A,#N/A,FALSE,"TIPO";#N/A,#N/A,FALSE,"DUP  INF";#N/A,#N/A,FALSE,"DUP SUP"}</definedName>
    <definedName name="wrn.serv.xls." hidden="1">{#N/A,#N/A,FALSE,"CM BAR";#N/A,#N/A,FALSE,"SUBSOLO";#N/A,#N/A,FALSE,"TERREO";#N/A,#N/A,FALSE,"TIPO";#N/A,#N/A,FALSE,"DUP  INF";#N/A,#N/A,FALSE,"DUP SUP"}</definedName>
    <definedName name="wrn.serv.xls._1" localSheetId="10" hidden="1">{#N/A,#N/A,FALSE,"CM BAR";#N/A,#N/A,FALSE,"SUBSOLO";#N/A,#N/A,FALSE,"TERREO";#N/A,#N/A,FALSE,"TIPO";#N/A,#N/A,FALSE,"DUP  INF";#N/A,#N/A,FALSE,"DUP SUP"}</definedName>
    <definedName name="wrn.serv.xls._1" hidden="1">{#N/A,#N/A,FALSE,"CM BAR";#N/A,#N/A,FALSE,"SUBSOLO";#N/A,#N/A,FALSE,"TERREO";#N/A,#N/A,FALSE,"TIPO";#N/A,#N/A,FALSE,"DUP  INF";#N/A,#N/A,FALSE,"DUP SUP"}</definedName>
    <definedName name="wrn.SOCIEDAD." localSheetId="10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Tipo.">#REF!</definedName>
    <definedName name="wrn.Tipo..">#REF!</definedName>
    <definedName name="wrn.Tipo._1" localSheetId="10">{#N/A,#N/A,TRUE,"Serviços"}</definedName>
    <definedName name="wrn.Tipo._1">{#N/A,#N/A,TRUE,"Serviços"}</definedName>
    <definedName name="wvwa\" localSheetId="10" hidden="1">{#N/A,#N/A,TRUE,"Serviços"}</definedName>
    <definedName name="wvwa\" hidden="1">{#N/A,#N/A,TRUE,"Serviços"}</definedName>
    <definedName name="WW">#REF!</definedName>
    <definedName name="wwwww">#REF!</definedName>
    <definedName name="wwwwwb">#REF!</definedName>
    <definedName name="wwwwww">#REF!</definedName>
    <definedName name="x" localSheetId="10">#REF!</definedName>
    <definedName name="x">#REF!</definedName>
    <definedName name="x_10" localSheetId="10">#REF!</definedName>
    <definedName name="x_10">#REF!</definedName>
    <definedName name="x_25" localSheetId="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1a">#REF!</definedName>
    <definedName name="X2a">#REF!</definedName>
    <definedName name="xx">#REF!</definedName>
    <definedName name="xx_38">#N/A</definedName>
    <definedName name="XXX" localSheetId="10">#N/A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4">#REF!</definedName>
    <definedName name="XXX_19">#N/A</definedName>
    <definedName name="XXX_2">#REF!</definedName>
    <definedName name="XXX_21">#N/A</definedName>
    <definedName name="XXX_22">#REF!</definedName>
    <definedName name="XXX_23">#N/A</definedName>
    <definedName name="XXX_24">#N/A</definedName>
    <definedName name="XXX_25">#REF!</definedName>
    <definedName name="XXX_26">#REF!</definedName>
    <definedName name="XXX_27">#REF!</definedName>
    <definedName name="XXX_28">#REF!</definedName>
    <definedName name="XXX_29">#REF!</definedName>
    <definedName name="XXX_3">#REF!</definedName>
    <definedName name="XXX_30">#REF!</definedName>
    <definedName name="XXX_31">#REF!</definedName>
    <definedName name="XXX_32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#N/A</definedName>
    <definedName name="XXX_4">#REF!</definedName>
    <definedName name="XXX_40">#N/A</definedName>
    <definedName name="XXX_41">#N/A</definedName>
    <definedName name="XXX_42">#N/A</definedName>
    <definedName name="XXX_43">#N/A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#REF!</definedName>
    <definedName name="XXX_51">#N/A</definedName>
    <definedName name="XXX_52">#N/A</definedName>
    <definedName name="XXX_53">#N/A</definedName>
    <definedName name="XXX_54">#N/A</definedName>
    <definedName name="XXX_55">#N/A</definedName>
    <definedName name="XXX_56">#N/A</definedName>
    <definedName name="XXX_57">#N/A</definedName>
    <definedName name="XXX_58">#N/A</definedName>
    <definedName name="XXX_59">#N/A</definedName>
    <definedName name="XXX_6">#REF!</definedName>
    <definedName name="XXX_60">#N/A</definedName>
    <definedName name="XXX_61">#N/A</definedName>
    <definedName name="XXX_62">#N/A</definedName>
    <definedName name="XXX_63">#N/A</definedName>
    <definedName name="XXX_64">#N/A</definedName>
    <definedName name="XXX_65">#N/A</definedName>
    <definedName name="XXX_66">#N/A</definedName>
    <definedName name="XXX_67">#N/A</definedName>
    <definedName name="XXX_68">#N/A</definedName>
    <definedName name="XXX_69">#N/A</definedName>
    <definedName name="XXX_7">#REF!</definedName>
    <definedName name="XXX_70">#N/A</definedName>
    <definedName name="XXX_71">#N/A</definedName>
    <definedName name="XXX_72">#N/A</definedName>
    <definedName name="XXX_8">#REF!</definedName>
    <definedName name="XXX_9">#REF!</definedName>
    <definedName name="xxxaa">#REF!</definedName>
    <definedName name="XXXX">#REF!</definedName>
    <definedName name="XXXXX" localSheetId="11">#REF!</definedName>
    <definedName name="xxxxx" localSheetId="10">#REF!</definedName>
    <definedName name="xxxxx">#REF!</definedName>
    <definedName name="XXXXXXX" localSheetId="10">#REF!</definedName>
    <definedName name="XXXXXXX">#REF!</definedName>
    <definedName name="xxxxxxxx" localSheetId="10">#REF!</definedName>
    <definedName name="xxxxxxxx">#REF!</definedName>
    <definedName name="Y">#REF!</definedName>
    <definedName name="yes" localSheetId="10">[0]!OUTT</definedName>
    <definedName name="yes">[0]!OUTT</definedName>
    <definedName name="yukym" localSheetId="10">#REF!</definedName>
    <definedName name="yukym">#REF!</definedName>
    <definedName name="yy" localSheetId="10">#REF!</definedName>
    <definedName name="yy">#REF!</definedName>
    <definedName name="yy_1" localSheetId="10">{#N/A,#N/A,TRUE,"Serviços"}</definedName>
    <definedName name="yy_1">{#N/A,#N/A,TRUE,"Serviços"}</definedName>
    <definedName name="z">#REF!</definedName>
    <definedName name="z_1">#REF!</definedName>
    <definedName name="ZA">#N/A</definedName>
    <definedName name="zaza">#REF!</definedName>
    <definedName name="zaza_1">#REF!</definedName>
    <definedName name="zba">#REF!</definedName>
    <definedName name="ZE" localSheetId="10">IF([0]!PRA,0,[0]!NUMEROMEDIÇÃO)</definedName>
    <definedName name="ZE">IF([0]!PRA,0,[0]!NUMEROMEDIÇÃO)</definedName>
    <definedName name="ZEBRADOS">#REF!="S"</definedName>
    <definedName name="ZEBRADOS_1">#REF!="S"</definedName>
    <definedName name="ZEBRADOS_10">#REF!="S"</definedName>
    <definedName name="ZEBRADOS_11">#REF!="S"</definedName>
    <definedName name="ZEBRADOS_12">#REF!="S"</definedName>
    <definedName name="ZEBRADOS_13">#REF!="S"</definedName>
    <definedName name="ZEBRADOS_14">#REF!="S"</definedName>
    <definedName name="ZEBRADOS_3">#REF!="S"</definedName>
    <definedName name="ZEBRADOS_4">#REF!="S"</definedName>
    <definedName name="ZEBRADOS_5">#REF!="S"</definedName>
    <definedName name="ZEBRADOS_6">#REF!="S"</definedName>
    <definedName name="ZEBRADOS_7">#REF!="S"</definedName>
    <definedName name="ZEBRADOS_8">#REF!="S"</definedName>
    <definedName name="ZEBRADOS_9">#REF!="S"</definedName>
    <definedName name="ZONASUL" localSheetId="10">#REF!</definedName>
    <definedName name="ZONASUL">#REF!</definedName>
    <definedName name="zxz" localSheetId="10">#REF!</definedName>
    <definedName name="zxz">#REF!</definedName>
    <definedName name="ZZ">#NAME?</definedName>
    <definedName name="ZZ_1" localSheetId="10">#REF!</definedName>
    <definedName name="ZZ_1">#REF!</definedName>
    <definedName name="zzz">#REF!</definedName>
    <definedName name="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2" i="33" l="1"/>
  <c r="F62" i="33" s="1"/>
  <c r="D90" i="33" l="1"/>
  <c r="F90" i="33" s="1"/>
  <c r="F86" i="33" l="1"/>
  <c r="D59" i="33"/>
  <c r="D78" i="33"/>
  <c r="D79" i="33"/>
  <c r="D80" i="33"/>
  <c r="D81" i="33"/>
  <c r="D77" i="33"/>
  <c r="F73" i="33" l="1"/>
  <c r="E40" i="33"/>
  <c r="E26" i="33"/>
  <c r="F27" i="33" s="1"/>
  <c r="E22" i="33"/>
  <c r="F23" i="33" s="1"/>
  <c r="E18" i="33"/>
  <c r="F19" i="33" s="1"/>
  <c r="E14" i="33"/>
  <c r="F15" i="33" s="1"/>
  <c r="F2" i="33"/>
  <c r="F69" i="33"/>
  <c r="F5" i="33"/>
  <c r="F4" i="33"/>
  <c r="AK81" i="12" l="1"/>
  <c r="AB81" i="12"/>
  <c r="AB80" i="12"/>
  <c r="AK80" i="12" s="1"/>
  <c r="AK61" i="12"/>
  <c r="AK60" i="12"/>
  <c r="AK59" i="12"/>
  <c r="AH62" i="12" s="1"/>
  <c r="AA75" i="12" s="1"/>
  <c r="AA77" i="12" s="1"/>
  <c r="AH82" i="12" l="1"/>
  <c r="AH90" i="12" s="1"/>
  <c r="T35" i="12" s="1"/>
  <c r="AK35" i="12" s="1"/>
  <c r="AH36" i="12" s="1"/>
  <c r="AH41" i="12" s="1"/>
  <c r="AH42" i="12" l="1"/>
  <c r="AH43" i="12" s="1"/>
  <c r="Y27" i="10"/>
  <c r="Y28" i="10"/>
  <c r="Y29" i="10"/>
  <c r="Y26" i="10"/>
  <c r="Y9" i="10"/>
  <c r="E10" i="33" l="1"/>
  <c r="F11" i="33" s="1"/>
  <c r="E80" i="33"/>
  <c r="G80" i="33" s="1"/>
  <c r="E79" i="33"/>
  <c r="G79" i="33" s="1"/>
  <c r="W36" i="10"/>
  <c r="X30" i="10"/>
  <c r="X10" i="10"/>
  <c r="E81" i="33" l="1"/>
  <c r="G81" i="33" s="1"/>
  <c r="E78" i="33"/>
  <c r="G78" i="33" s="1"/>
  <c r="E77" i="33"/>
  <c r="G77" i="33" s="1"/>
  <c r="V13" i="10"/>
  <c r="V15" i="10"/>
  <c r="V14" i="10"/>
  <c r="K51" i="8"/>
  <c r="K52" i="8" s="1"/>
  <c r="G47" i="8"/>
  <c r="C47" i="8"/>
  <c r="C46" i="8"/>
  <c r="G46" i="8" s="1"/>
  <c r="C45" i="8"/>
  <c r="G45" i="8" s="1"/>
  <c r="G44" i="8"/>
  <c r="C44" i="8"/>
  <c r="G43" i="8"/>
  <c r="C43" i="8"/>
  <c r="C42" i="8"/>
  <c r="G42" i="8" s="1"/>
  <c r="C41" i="8"/>
  <c r="G41" i="8" s="1"/>
  <c r="G40" i="8"/>
  <c r="C40" i="8"/>
  <c r="C39" i="8"/>
  <c r="G39" i="8" s="1"/>
  <c r="C38" i="8"/>
  <c r="G38" i="8" s="1"/>
  <c r="C37" i="8"/>
  <c r="G37" i="8" s="1"/>
  <c r="G36" i="8"/>
  <c r="C36" i="8"/>
  <c r="G35" i="8"/>
  <c r="C35" i="8"/>
  <c r="C34" i="8"/>
  <c r="G34" i="8" s="1"/>
  <c r="C33" i="8"/>
  <c r="G33" i="8" s="1"/>
  <c r="G32" i="8"/>
  <c r="C32" i="8"/>
  <c r="C31" i="8"/>
  <c r="G31" i="8" s="1"/>
  <c r="C30" i="8"/>
  <c r="G30" i="8" s="1"/>
  <c r="C28" i="8"/>
  <c r="G28" i="8" s="1"/>
  <c r="C27" i="8"/>
  <c r="G27" i="8" s="1"/>
  <c r="G26" i="8"/>
  <c r="C26" i="8"/>
  <c r="C25" i="8"/>
  <c r="G25" i="8" s="1"/>
  <c r="C24" i="8"/>
  <c r="G24" i="8" s="1"/>
  <c r="C23" i="8"/>
  <c r="G23" i="8" s="1"/>
  <c r="G22" i="8"/>
  <c r="C22" i="8"/>
  <c r="C29" i="8" s="1"/>
  <c r="G29" i="8" s="1"/>
  <c r="I29" i="8" s="1"/>
  <c r="G21" i="8"/>
  <c r="K20" i="8"/>
  <c r="G19" i="8"/>
  <c r="G18" i="8"/>
  <c r="G17" i="8"/>
  <c r="G16" i="8"/>
  <c r="I16" i="8" s="1"/>
  <c r="G15" i="8"/>
  <c r="G14" i="8"/>
  <c r="K14" i="8" s="1"/>
  <c r="G13" i="8"/>
  <c r="G12" i="8"/>
  <c r="K12" i="8" s="1"/>
  <c r="G11" i="8"/>
  <c r="I11" i="8" s="1"/>
  <c r="G10" i="8"/>
  <c r="K10" i="8" s="1"/>
  <c r="G9" i="8"/>
  <c r="G8" i="8"/>
  <c r="I8" i="8" s="1"/>
  <c r="G7" i="8"/>
  <c r="G6" i="8"/>
  <c r="X16" i="10" l="1"/>
  <c r="R18" i="10" s="1"/>
  <c r="K8" i="8"/>
  <c r="R20" i="10"/>
  <c r="I18" i="8"/>
  <c r="K18" i="8"/>
  <c r="I6" i="8"/>
  <c r="K6" i="8"/>
  <c r="K16" i="8"/>
  <c r="K37" i="8"/>
  <c r="I37" i="8"/>
  <c r="K26" i="8"/>
  <c r="I26" i="8"/>
  <c r="K32" i="8"/>
  <c r="I32" i="8"/>
  <c r="K21" i="8"/>
  <c r="I21" i="8"/>
  <c r="K43" i="8"/>
  <c r="I43" i="8"/>
  <c r="K15" i="8"/>
  <c r="I15" i="8"/>
  <c r="K38" i="8"/>
  <c r="I38" i="8"/>
  <c r="K9" i="8"/>
  <c r="I9" i="8"/>
  <c r="K27" i="8"/>
  <c r="I27" i="8"/>
  <c r="K33" i="8"/>
  <c r="I33" i="8"/>
  <c r="K22" i="8"/>
  <c r="I22" i="8"/>
  <c r="K44" i="8"/>
  <c r="I44" i="8"/>
  <c r="K39" i="8"/>
  <c r="I39" i="8"/>
  <c r="K28" i="8"/>
  <c r="I28" i="8"/>
  <c r="I34" i="8"/>
  <c r="K34" i="8"/>
  <c r="I23" i="8"/>
  <c r="K23" i="8"/>
  <c r="K45" i="8"/>
  <c r="I45" i="8"/>
  <c r="K17" i="8"/>
  <c r="I17" i="8"/>
  <c r="K40" i="8"/>
  <c r="I40" i="8"/>
  <c r="K35" i="8"/>
  <c r="I35" i="8"/>
  <c r="K46" i="8"/>
  <c r="I46" i="8"/>
  <c r="K24" i="8"/>
  <c r="I24" i="8"/>
  <c r="K30" i="8"/>
  <c r="I30" i="8"/>
  <c r="K41" i="8"/>
  <c r="I41" i="8"/>
  <c r="K36" i="8"/>
  <c r="I36" i="8"/>
  <c r="K47" i="8"/>
  <c r="I47" i="8"/>
  <c r="K7" i="8"/>
  <c r="I7" i="8"/>
  <c r="I13" i="8"/>
  <c r="K13" i="8"/>
  <c r="K25" i="8"/>
  <c r="I25" i="8"/>
  <c r="K31" i="8"/>
  <c r="I31" i="8"/>
  <c r="K19" i="8"/>
  <c r="I19" i="8"/>
  <c r="I42" i="8"/>
  <c r="K42" i="8"/>
  <c r="I10" i="8"/>
  <c r="I51" i="8"/>
  <c r="I52" i="8" s="1"/>
  <c r="I14" i="8"/>
  <c r="I12" i="8"/>
  <c r="X35" i="10" l="1"/>
  <c r="X36" i="10" s="1"/>
  <c r="X37" i="10" s="1"/>
  <c r="Z38" i="10" s="1"/>
  <c r="K48" i="8"/>
  <c r="K53" i="8" s="1"/>
  <c r="K54" i="8" s="1"/>
  <c r="K55" i="8" s="1"/>
  <c r="K56" i="8" s="1"/>
  <c r="I48" i="8"/>
  <c r="I53" i="8" s="1"/>
  <c r="I55" i="8" l="1"/>
  <c r="I56" i="8" s="1"/>
  <c r="G2" i="33" l="1"/>
  <c r="I2" i="33" l="1"/>
  <c r="H2" i="33"/>
</calcChain>
</file>

<file path=xl/sharedStrings.xml><?xml version="1.0" encoding="utf-8"?>
<sst xmlns="http://schemas.openxmlformats.org/spreadsheetml/2006/main" count="9088" uniqueCount="1758">
  <si>
    <t>Orçamento Sintético</t>
  </si>
  <si>
    <t>Item</t>
  </si>
  <si>
    <t>Código</t>
  </si>
  <si>
    <t>Descrição</t>
  </si>
  <si>
    <t>Quant.</t>
  </si>
  <si>
    <t>Total</t>
  </si>
  <si>
    <t xml:space="preserve"> 1.1 </t>
  </si>
  <si>
    <t>m³</t>
  </si>
  <si>
    <t xml:space="preserve"> 1.2 </t>
  </si>
  <si>
    <t>m3km</t>
  </si>
  <si>
    <t xml:space="preserve"> 1.3 </t>
  </si>
  <si>
    <t>PINTURA DE LIGAÇÃO</t>
  </si>
  <si>
    <t>m²</t>
  </si>
  <si>
    <t>T</t>
  </si>
  <si>
    <t>TRANSPORTE LOCAL DE MATERIAL BETUMINOSO</t>
  </si>
  <si>
    <t>TKM</t>
  </si>
  <si>
    <t>CONCRETO BETUMINOSO USINADO À QUENTE - CBUQ - FAIXA C</t>
  </si>
  <si>
    <t>TRANSPORTE COMERCIAL DE AGREGADOS</t>
  </si>
  <si>
    <t>TRANSPORTE COMERCIAL DE MATERIAL BETUMINOSO</t>
  </si>
  <si>
    <t>tkm</t>
  </si>
  <si>
    <t>TRANSPORTE LOCAL DE MASSA ASFÁLTICA</t>
  </si>
  <si>
    <t>TRANSPORTE DE MATERIAL DE JAZIDA (CASCALHO)</t>
  </si>
  <si>
    <t>IMPRIMAÇÃO</t>
  </si>
  <si>
    <t>TRANSPORTE LOCAL DE AGREGADOS</t>
  </si>
  <si>
    <t>TRATAMENTO SUPERFICIAL DUPLO - TSD (BC)</t>
  </si>
  <si>
    <t>t</t>
  </si>
  <si>
    <t>un</t>
  </si>
  <si>
    <t>MOBILIZAÇÃO / DESMOBILIZAÇÃO - CONFORME DEMONSTRATIVO</t>
  </si>
  <si>
    <r>
      <rPr>
        <b/>
        <sz val="15"/>
        <rFont val="Arial"/>
        <family val="2"/>
      </rPr>
      <t>Mobilização / Desmobilização</t>
    </r>
  </si>
  <si>
    <r>
      <rPr>
        <b/>
        <sz val="10"/>
        <rFont val="Arial"/>
        <family val="2"/>
      </rPr>
      <t>FU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(A)</t>
    </r>
  </si>
  <si>
    <r>
      <rPr>
        <b/>
        <sz val="10"/>
        <rFont val="Arial"/>
        <family val="2"/>
      </rPr>
      <t>Hora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Produtiva (B)</t>
    </r>
  </si>
  <si>
    <r>
      <rPr>
        <b/>
        <sz val="10"/>
        <rFont val="Arial"/>
        <family val="2"/>
      </rPr>
      <t>DT*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(C)</t>
    </r>
  </si>
  <si>
    <r>
      <rPr>
        <b/>
        <sz val="10"/>
        <rFont val="Arial"/>
        <family val="2"/>
      </rPr>
      <t>Custo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(D=AxB/60)</t>
    </r>
  </si>
  <si>
    <r>
      <rPr>
        <b/>
        <sz val="10"/>
        <rFont val="Arial"/>
        <family val="2"/>
      </rPr>
      <t>Quantidade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(E)</t>
    </r>
  </si>
  <si>
    <r>
      <rPr>
        <b/>
        <sz val="10"/>
        <rFont val="Arial"/>
        <family val="2"/>
      </rPr>
      <t>Total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(CxDxE)</t>
    </r>
  </si>
  <si>
    <r>
      <rPr>
        <b/>
        <sz val="10"/>
        <rFont val="Arial"/>
        <family val="2"/>
      </rPr>
      <t>Mão de Obra</t>
    </r>
  </si>
  <si>
    <r>
      <rPr>
        <b/>
        <sz val="10"/>
        <rFont val="Arial"/>
        <family val="2"/>
      </rPr>
      <t>Percentual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mobilizado (G)</t>
    </r>
  </si>
  <si>
    <r>
      <rPr>
        <b/>
        <sz val="10"/>
        <rFont val="Arial"/>
        <family val="2"/>
      </rPr>
      <t>Custo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(H)</t>
    </r>
  </si>
  <si>
    <r>
      <rPr>
        <b/>
        <sz val="10"/>
        <rFont val="Arial"/>
        <family val="2"/>
      </rPr>
      <t>Total de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operários (I)</t>
    </r>
  </si>
  <si>
    <r>
      <rPr>
        <b/>
        <sz val="10"/>
        <rFont val="Arial"/>
        <family val="2"/>
      </rPr>
      <t>Total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(GxHxI)</t>
    </r>
  </si>
  <si>
    <r>
      <rPr>
        <sz val="10"/>
        <rFont val="Arial"/>
        <family val="2"/>
      </rPr>
      <t>-</t>
    </r>
  </si>
  <si>
    <r>
      <rPr>
        <b/>
        <sz val="10"/>
        <rFont val="Arial"/>
        <family val="2"/>
      </rPr>
      <t>Custo por Mobilização (K=F+J) :</t>
    </r>
  </si>
  <si>
    <r>
      <rPr>
        <b/>
        <sz val="10"/>
        <rFont val="Arial"/>
        <family val="2"/>
      </rPr>
      <t>Preço por Mobilização (M=K+L) :</t>
    </r>
  </si>
  <si>
    <r>
      <rPr>
        <b/>
        <sz val="10"/>
        <rFont val="Arial"/>
        <family val="2"/>
      </rPr>
      <t>Total Mobilização / Desmobilização (2xM) :</t>
    </r>
  </si>
  <si>
    <t>Discriminação</t>
  </si>
  <si>
    <t>Percentual</t>
  </si>
  <si>
    <t>Preço</t>
  </si>
  <si>
    <t>Total geral</t>
  </si>
  <si>
    <t xml:space="preserve">Preço/Km    </t>
  </si>
  <si>
    <t>Acumulado (R$)</t>
  </si>
  <si>
    <t>Percentual Acumulado (%)</t>
  </si>
  <si>
    <t>Parcial (R$)</t>
  </si>
  <si>
    <t>Percentual Parcial %)</t>
  </si>
  <si>
    <t>TOTAL</t>
  </si>
  <si>
    <t>4º MÊS</t>
  </si>
  <si>
    <t>3º MÊS</t>
  </si>
  <si>
    <t>2º MÊS</t>
  </si>
  <si>
    <t>1º MÊS</t>
  </si>
  <si>
    <t>MÊS</t>
  </si>
  <si>
    <t>VALOR ETAPA</t>
  </si>
  <si>
    <t>ATIVIDADES</t>
  </si>
  <si>
    <t>ITEM</t>
  </si>
  <si>
    <t>CRONOGRAMA FÍSICO - FINANCEIRO</t>
  </si>
  <si>
    <t>GOINFRA - Agência Goiana de Infraestrutura e Transportes</t>
  </si>
  <si>
    <r>
      <rPr>
        <sz val="9"/>
        <rFont val="Arial"/>
        <family val="2"/>
      </rPr>
      <t>Tabela de</t>
    </r>
  </si>
  <si>
    <r>
      <rPr>
        <sz val="9"/>
        <rFont val="Arial"/>
        <family val="2"/>
      </rPr>
      <t>Preços:</t>
    </r>
  </si>
  <si>
    <r>
      <rPr>
        <sz val="9"/>
        <rFont val="Arial"/>
        <family val="2"/>
      </rPr>
      <t>TABELA DE TERRAPLENAGEM, PAVIMENTAÇÃO E OBRAS DE ARTE</t>
    </r>
  </si>
  <si>
    <r>
      <rPr>
        <b/>
        <sz val="9"/>
        <rFont val="Arial"/>
        <family val="2"/>
      </rPr>
      <t>Código Auxiliar</t>
    </r>
  </si>
  <si>
    <r>
      <rPr>
        <b/>
        <sz val="9"/>
        <rFont val="Arial"/>
        <family val="2"/>
      </rPr>
      <t>Serviço</t>
    </r>
  </si>
  <si>
    <r>
      <rPr>
        <b/>
        <sz val="9"/>
        <rFont val="Arial"/>
        <family val="2"/>
      </rPr>
      <t>Unidade</t>
    </r>
  </si>
  <si>
    <r>
      <rPr>
        <b/>
        <sz val="9"/>
        <rFont val="Arial"/>
        <family val="2"/>
      </rPr>
      <t>Preço Unitário</t>
    </r>
  </si>
  <si>
    <r>
      <rPr>
        <b/>
        <sz val="9"/>
        <rFont val="Arial"/>
        <family val="2"/>
      </rPr>
      <t>TERRAPLENAGEM</t>
    </r>
  </si>
  <si>
    <r>
      <rPr>
        <sz val="9"/>
        <rFont val="Arial"/>
        <family val="2"/>
      </rPr>
      <t>DESMATAMENTO E LIMPEZA - INCLUSO DESTOCAMENTO DE ÁRVORES COM DIÂMETROS MENORES DE 15 cm</t>
    </r>
  </si>
  <si>
    <r>
      <rPr>
        <sz val="9"/>
        <rFont val="Arial"/>
        <family val="2"/>
      </rPr>
      <t>m2</t>
    </r>
  </si>
  <si>
    <r>
      <rPr>
        <sz val="9"/>
        <rFont val="Arial"/>
        <family val="2"/>
      </rPr>
      <t>DESTOCAMENTO DE ÁRVORES COM DIÂMETRO DE 15 A 30 cm</t>
    </r>
  </si>
  <si>
    <r>
      <rPr>
        <sz val="9"/>
        <rFont val="Arial"/>
        <family val="2"/>
      </rPr>
      <t>un</t>
    </r>
  </si>
  <si>
    <r>
      <rPr>
        <sz val="9"/>
        <rFont val="Arial"/>
        <family val="2"/>
      </rPr>
      <t>DESTOCAMENTO DE ÁRVORES COM DIÂMETRO MAIOR QUE 30 cm</t>
    </r>
  </si>
  <si>
    <r>
      <rPr>
        <sz val="9"/>
        <rFont val="Arial"/>
        <family val="2"/>
      </rPr>
      <t>CARGA DE ENTULHOS</t>
    </r>
  </si>
  <si>
    <r>
      <rPr>
        <sz val="9"/>
        <rFont val="Arial"/>
        <family val="2"/>
      </rPr>
      <t>m3</t>
    </r>
  </si>
  <si>
    <r>
      <rPr>
        <sz val="9"/>
        <rFont val="Arial"/>
        <family val="2"/>
      </rPr>
      <t>TRANSPORTE DE ENTULHOS</t>
    </r>
  </si>
  <si>
    <r>
      <rPr>
        <sz val="9"/>
        <rFont val="Arial"/>
        <family val="2"/>
      </rPr>
      <t>m3km</t>
    </r>
  </si>
  <si>
    <r>
      <rPr>
        <sz val="9"/>
        <rFont val="Arial"/>
        <family val="2"/>
      </rPr>
      <t>ESCAVAÇÃO, CARGA E TRANSPORTE DE MATERIAL DE 1ª CATEGORIA ATÉ 50M</t>
    </r>
  </si>
  <si>
    <r>
      <rPr>
        <sz val="9"/>
        <rFont val="Arial"/>
        <family val="2"/>
      </rPr>
      <t>ESCAVAÇÃO, CARGA E TRANSPORTE DE MATERIAL DE 2ª CATEGORIA ATÉ 50M</t>
    </r>
  </si>
  <si>
    <r>
      <rPr>
        <sz val="9"/>
        <rFont val="Arial"/>
        <family val="2"/>
      </rPr>
      <t>ESCAVAÇÃO, CARGA E TRANSPORTE DE MATERIAL DE 3ª CATEGORIA ATÉ 50M</t>
    </r>
  </si>
  <si>
    <r>
      <rPr>
        <sz val="9"/>
        <rFont val="Arial"/>
        <family val="2"/>
      </rPr>
      <t>ESCAV., CARGA E TRANSPORTE DE MAT. 1ª CATEG. - C/ ESCAVADEIRA - (DT: 51 A 200M)</t>
    </r>
  </si>
  <si>
    <r>
      <rPr>
        <sz val="9"/>
        <rFont val="Arial"/>
        <family val="2"/>
      </rPr>
      <t>ESCAV., CARGA E TRANSPORTE DE MAT. 1ª CATEG. - C/ ESCAVADEIRA - (DT: 201 A 400M)</t>
    </r>
  </si>
  <si>
    <r>
      <rPr>
        <sz val="9"/>
        <rFont val="Arial"/>
        <family val="2"/>
      </rPr>
      <t>ESCAV., CARGA E TRANSPORTE DE MAT. 1ª CATEG. - C/ ESCAVADEIRA - (DT: 401 A 600M)</t>
    </r>
  </si>
  <si>
    <r>
      <rPr>
        <sz val="9"/>
        <rFont val="Arial"/>
        <family val="2"/>
      </rPr>
      <t>ESCAV., CARGA E TRANSPORTE DE MAT. 1ª CATEG. - C/ ESCAVADEIRA - (DT: 601 A 800M)</t>
    </r>
  </si>
  <si>
    <r>
      <rPr>
        <sz val="9"/>
        <rFont val="Arial"/>
        <family val="2"/>
      </rPr>
      <t>ESCAV., CARGA E TRANSPORTE DE MAT. 1ª CATEG. - C/ ESCAVADEIRA - (DT: 801 A 1. 000M)</t>
    </r>
  </si>
  <si>
    <r>
      <rPr>
        <sz val="9"/>
        <rFont val="Arial"/>
        <family val="2"/>
      </rPr>
      <t xml:space="preserve">ESCAV., CARGA E TRANSPORTE DE MAT. 1ª CATEG. - C/ ESCAVADEIRA - (DT: 1.001 A 1
</t>
    </r>
    <r>
      <rPr>
        <sz val="9"/>
        <rFont val="Arial"/>
        <family val="2"/>
      </rPr>
      <t>.200M)</t>
    </r>
  </si>
  <si>
    <r>
      <rPr>
        <sz val="9"/>
        <rFont val="Arial"/>
        <family val="2"/>
      </rPr>
      <t xml:space="preserve">ESCAV., CARGA E TRANSPORTE DE MAT. 1ª CATEG. - C/ ESCAVADEIRA - (DT: 1.201 A 1
</t>
    </r>
    <r>
      <rPr>
        <sz val="9"/>
        <rFont val="Arial"/>
        <family val="2"/>
      </rPr>
      <t>.400M)</t>
    </r>
  </si>
  <si>
    <r>
      <rPr>
        <sz val="9"/>
        <rFont val="Arial"/>
        <family val="2"/>
      </rPr>
      <t xml:space="preserve">ESCAV., CARGA E TRANSPORTE DE MAT. 1ª CATEG. - C/ ESCAVADEIRA - (DT: 1.401 A 1
</t>
    </r>
    <r>
      <rPr>
        <sz val="9"/>
        <rFont val="Arial"/>
        <family val="2"/>
      </rPr>
      <t>.600M)</t>
    </r>
  </si>
  <si>
    <r>
      <rPr>
        <sz val="9"/>
        <rFont val="Arial"/>
        <family val="2"/>
      </rPr>
      <t xml:space="preserve">ESCAV., CARGA E TRANSPORTE DE MAT. 1ª CATEG. - C/ ESCAVADEIRA - (DT: 1.601 A 1
</t>
    </r>
    <r>
      <rPr>
        <sz val="9"/>
        <rFont val="Arial"/>
        <family val="2"/>
      </rPr>
      <t>.800M)</t>
    </r>
  </si>
  <si>
    <r>
      <rPr>
        <sz val="9"/>
        <rFont val="Arial"/>
        <family val="2"/>
      </rPr>
      <t xml:space="preserve">ESCAV., CARGA E TRANSPORTE DE MAT. 1ª CATEG. - C/ ESCAVADEIRA - (DT: 1.801 A 2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</si>
  <si>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1ª CATEG. - C/ ESCAVADEIRA - (DT: 2.001 A 3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</si>
  <si>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1ª CATEG. - C/ ESCAVADEIRA - (DT: 3.001 A 5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</si>
  <si>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ESCAV., CARGA E TRANSPORTE DE MAT. 1ª CATEG. - C/ ESCAVADEIRA - (DT: 5.001 A 10.000M)</t>
    </r>
  </si>
  <si>
    <r>
      <rPr>
        <sz val="9"/>
        <rFont val="Arial"/>
        <family val="2"/>
      </rPr>
      <t>ESCAV., CARGA E TRANSPORTE DE MAT. 2ª CATEG. - C/ ESCAVADEIRA - (DT: 51 A 200M)</t>
    </r>
  </si>
  <si>
    <r>
      <rPr>
        <sz val="9"/>
        <rFont val="Arial"/>
        <family val="2"/>
      </rPr>
      <t>ESCAV., CARGA E TRANSPORTE DE MAT. 2ª CATEG. - C/ ESCAVADEIRA - (DT: 201 A 400M)</t>
    </r>
  </si>
  <si>
    <r>
      <rPr>
        <sz val="9"/>
        <rFont val="Arial"/>
        <family val="2"/>
      </rPr>
      <t>ESCAV., CARGA E TRANSPORTE DE MAT. 2ª CATEG. - C/ ESCAVADEIRA - (DT: 401 A 600M)</t>
    </r>
  </si>
  <si>
    <r>
      <rPr>
        <sz val="9"/>
        <rFont val="Arial"/>
        <family val="2"/>
      </rPr>
      <t>ESCAV., CARGA E TRANSPORTE DE MAT. 2ª CATEG. - C/ ESCAVADEIRA - (DT: 601 A 800M)</t>
    </r>
  </si>
  <si>
    <r>
      <rPr>
        <sz val="9"/>
        <rFont val="Arial"/>
        <family val="2"/>
      </rPr>
      <t>ESCAV., CARGA E TRANSPORTE DE MAT. 2ª CATEG. - C/ ESCAVADEIRA - (DT: 801 A 1. 000M)</t>
    </r>
  </si>
  <si>
    <r>
      <rPr>
        <sz val="9"/>
        <rFont val="Arial"/>
        <family val="2"/>
      </rPr>
      <t xml:space="preserve">ESCAV., CARGA E TRANSPORTE DE MAT. 2ª CATEG. - C/ ESCAVADEIRA - (DT: 1.001 A 1
</t>
    </r>
    <r>
      <rPr>
        <sz val="9"/>
        <rFont val="Arial"/>
        <family val="2"/>
      </rPr>
      <t>.200M)</t>
    </r>
  </si>
  <si>
    <r>
      <rPr>
        <sz val="9"/>
        <rFont val="Arial"/>
        <family val="2"/>
      </rPr>
      <t xml:space="preserve">ESCAV., CARGA E TRANSPORTE DE MAT. 2ª CATEG. - C/ ESCAVADEIRA - (DT: 1.201 A 1
</t>
    </r>
    <r>
      <rPr>
        <sz val="9"/>
        <rFont val="Arial"/>
        <family val="2"/>
      </rPr>
      <t>.400M)</t>
    </r>
  </si>
  <si>
    <r>
      <rPr>
        <sz val="9"/>
        <rFont val="Arial"/>
        <family val="2"/>
      </rPr>
      <t xml:space="preserve">ESCAV., CARGA E TRANSPORTE DE MAT. 2ª CATEG. - C/ ESCAVADEIRA - (DT: 1.401 A 1
</t>
    </r>
    <r>
      <rPr>
        <sz val="9"/>
        <rFont val="Arial"/>
        <family val="2"/>
      </rPr>
      <t>.600M)</t>
    </r>
  </si>
  <si>
    <r>
      <rPr>
        <sz val="9"/>
        <rFont val="Arial"/>
        <family val="2"/>
      </rPr>
      <t xml:space="preserve">ESCAV., CARGA E TRANSPORTE DE MAT. 2ª CATEG. - C/ ESCAVADEIRA - (DT: 1.601 A 1
</t>
    </r>
    <r>
      <rPr>
        <sz val="9"/>
        <rFont val="Arial"/>
        <family val="2"/>
      </rPr>
      <t>.800M)</t>
    </r>
  </si>
  <si>
    <r>
      <rPr>
        <sz val="9"/>
        <rFont val="Arial"/>
        <family val="2"/>
      </rPr>
      <t xml:space="preserve">ESCAV., CARGA E TRANSPORTE DE MAT. 2ª CATEG. - C/ ESCAVADEIRA - (DT: 1.801 A 2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</si>
  <si>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2ª CATEG. - C/ ESCAVADEIRA - (DT: 2.001 A 3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</si>
  <si>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1 de 11</t>
    </r>
  </si>
  <si>
    <r>
      <rPr>
        <sz val="9"/>
        <rFont val="Arial"/>
        <family val="2"/>
      </rPr>
      <t xml:space="preserve">ESCAV., CARGA E TRANSPORTE DE MAT. 2ª CATEG. - C/ ESCAVADEIRA - (DT: 3.001 A 5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</si>
  <si>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ESCAV., CARGA E TRANSPORTE DE MAT. 2ª CATEG. - C/ ESCAVADEIRA - (DT: 5.001 A 10.000M)</t>
    </r>
  </si>
  <si>
    <r>
      <rPr>
        <sz val="9"/>
        <rFont val="Arial"/>
        <family val="2"/>
      </rPr>
      <t>ESCAV., CARGA E TRANSP. 1ª CATEG. C/ CARREGADEIRA P/ PEQUENOS MOVIMENTOS DE TERRA - (DT: 51 A 200M)</t>
    </r>
  </si>
  <si>
    <r>
      <rPr>
        <sz val="9"/>
        <rFont val="Arial"/>
        <family val="2"/>
      </rPr>
      <t>ESCAV., CARGA E TRANSP. 1ª CATEG. C/ CARREGADEIRA P/ PEQUENOS MOVIMENTOS DE TERRA - (DT: 201 A 400M)</t>
    </r>
  </si>
  <si>
    <r>
      <rPr>
        <sz val="9"/>
        <rFont val="Arial"/>
        <family val="2"/>
      </rPr>
      <t>ESCAV., CARGA E TRANSP. 1ª CATEG. C/ CARREGADEIRA P/ PEQUENOS MOVIMENTOS DE TERRA - (DT: 401 A 600M)</t>
    </r>
  </si>
  <si>
    <r>
      <rPr>
        <sz val="9"/>
        <rFont val="Arial"/>
        <family val="2"/>
      </rPr>
      <t>ESCAV., CARGA E TRANSP. 1ª CATEG. C/ CARREGADEIRA P/ PEQUENOS MOVIMENTOS DE TERRA - (DT: 601 A 800M)</t>
    </r>
  </si>
  <si>
    <r>
      <rPr>
        <sz val="9"/>
        <rFont val="Arial"/>
        <family val="2"/>
      </rPr>
      <t>ESCAV., CARGA E TRANSP. 1ª CATEG. C/ CARREGADEIRA P/ PEQUENOS MOVIMENTOS DE TERRA - (DT: 801 A 1.000M)</t>
    </r>
  </si>
  <si>
    <r>
      <rPr>
        <sz val="9"/>
        <rFont val="Arial"/>
        <family val="2"/>
      </rPr>
      <t>ESCAV., CARGA E TRANSP. 1ª CATEG. C/ CARREGADEIRA P/ PEQUENOS MOVIMENTOS DE TERRA - (DT: 1.001 A 1.200M)</t>
    </r>
  </si>
  <si>
    <r>
      <rPr>
        <sz val="9"/>
        <rFont val="Arial"/>
        <family val="2"/>
      </rPr>
      <t>ESCAV., CARGA E TRANSP. 1ª CATEG. C/ CARREGADEIRA P/ PEQUENOS MOVIMENTOS DE TERRA - (DT: 1.201 A 1.400M)</t>
    </r>
  </si>
  <si>
    <r>
      <rPr>
        <sz val="9"/>
        <rFont val="Arial"/>
        <family val="2"/>
      </rPr>
      <t>ESCAV., CARGA E TRANSP. 1ª CATEG. C/ CARREGADEIRA P/ PEQUENOS MOVIMENTOS DE TERRA - (DT: 1.401 A 1.600M)</t>
    </r>
  </si>
  <si>
    <r>
      <rPr>
        <sz val="9"/>
        <rFont val="Arial"/>
        <family val="2"/>
      </rPr>
      <t>ESCAV., CARGA E TRANSP. 1ª CATEG. C/ CARREGADEIRA P/ PEQUENOS MOVIMENTOS DE TERRA - (DT: 1.601 A 1.800M)</t>
    </r>
  </si>
  <si>
    <r>
      <rPr>
        <sz val="9"/>
        <rFont val="Arial"/>
        <family val="2"/>
      </rPr>
      <t>ESCAV., CARGA E TRANSP. 1ª CATEG. C/ CARREGADEIRA P/ PEQUENOS MOVIMENTOS DE TERRA - (DT: 1.801 A 2.000M)</t>
    </r>
  </si>
  <si>
    <r>
      <rPr>
        <sz val="9"/>
        <rFont val="Arial"/>
        <family val="2"/>
      </rPr>
      <t>ESCAV., CARGA E TRANSP. 1ª CATEG. C/ CARREGADEIRA P/ PEQUENOS MOVIMENTOS DE TERRA - (DT: 2001 A 3000M)</t>
    </r>
  </si>
  <si>
    <r>
      <rPr>
        <sz val="9"/>
        <rFont val="Arial"/>
        <family val="2"/>
      </rPr>
      <t>ESCAV., CARGA E TRANSP. 1ª CATEG. C/ CARREGADEIRA P/ PEQUENOS MOVIMENTOS DE TERRA - (DT: 3.001 A 5.000M)</t>
    </r>
  </si>
  <si>
    <r>
      <rPr>
        <sz val="9"/>
        <rFont val="Arial"/>
        <family val="2"/>
      </rPr>
      <t>ESCAV., CARGA E TRANSP. 1ª CATEG. C/ CARREGADEIRA P/ PEQUENOS MOVIMENTOS DE TERRA - (DT: 5.001 A 10.000M)</t>
    </r>
  </si>
  <si>
    <r>
      <rPr>
        <sz val="9"/>
        <rFont val="Arial"/>
        <family val="2"/>
      </rPr>
      <t>ESCAV., CARGA E TRANSP. 2ª CATEG. C/ CARREGADEIRA P/ PEQUENOS MOVIMENTOS DE TERRA - (DT: 51 A 200M)</t>
    </r>
  </si>
  <si>
    <r>
      <rPr>
        <sz val="9"/>
        <rFont val="Arial"/>
        <family val="2"/>
      </rPr>
      <t>ESCAV., CARGA E TRANSP. 2ª CATEG. C/ CARREGADEIRA P/ PEQUENOS MOVIMENTOS DE TERRA - (DT: 201 A 400M)</t>
    </r>
  </si>
  <si>
    <r>
      <rPr>
        <sz val="9"/>
        <rFont val="Arial"/>
        <family val="2"/>
      </rPr>
      <t>ESCAV., CARGA E TRANSP. 2ª CATEG. C/ CARREGADEIRA P/ PEQUENOS MOVIMENTOS DE TERRA - (DT: 401 A 600M)</t>
    </r>
  </si>
  <si>
    <r>
      <rPr>
        <sz val="9"/>
        <rFont val="Arial"/>
        <family val="2"/>
      </rPr>
      <t>ESCAV., CARGA E TRANSP. 2ª CATEG. C/ CARREGADEIRA P/ PEQUENOS MOVIMENTOS DE TERRA - (DT: 601 A 800M)</t>
    </r>
  </si>
  <si>
    <r>
      <rPr>
        <sz val="9"/>
        <rFont val="Arial"/>
        <family val="2"/>
      </rPr>
      <t>ESCAV., CARGA E TRANSP. 2ª CATEG. C/ CARREGADEIRA P/ PEQUENOS MOVIMENTOS DE TERRA - (DT: 801 A 1.000M)</t>
    </r>
  </si>
  <si>
    <r>
      <rPr>
        <sz val="9"/>
        <rFont val="Arial"/>
        <family val="2"/>
      </rPr>
      <t>ESCAV., CARGA E TRANSP. 2ª CATEG. C/ CARREGADEIRA P/ PEQUENOS MOVIMENTOS DE TERRA - (DT: 1.001 A 1.200M)</t>
    </r>
  </si>
  <si>
    <r>
      <rPr>
        <sz val="9"/>
        <rFont val="Arial"/>
        <family val="2"/>
      </rPr>
      <t>ESCAV., CARGA E TRANSP. 2ª CATEG. C/ CARREGADEIRA P/ PEQUENOS MOVIMENTOS DE TERRA - (DT: 1.201 A 1.400M)</t>
    </r>
  </si>
  <si>
    <r>
      <rPr>
        <sz val="9"/>
        <rFont val="Arial"/>
        <family val="2"/>
      </rPr>
      <t>ESCAV., CARGA E TRANSP. 2ª CATEG. C/ CARREGADEIRA P/ PEQUENOS MOVIMENTOS DE TERRA - (DT: 1.401 A 1.600M)</t>
    </r>
  </si>
  <si>
    <r>
      <rPr>
        <sz val="9"/>
        <rFont val="Arial"/>
        <family val="2"/>
      </rPr>
      <t>ESCAV., CARGA E TRANSP. 2ª CATEG. C/ CARREGADEIRA P/ PEQUENOS MOVIMENTOS DE TERRA - (DT: 1.601 A 1.800M)</t>
    </r>
  </si>
  <si>
    <r>
      <rPr>
        <sz val="9"/>
        <rFont val="Arial"/>
        <family val="2"/>
      </rPr>
      <t>ESCAV., CARGA E TRANSP. 2ª CATEG. C/ CARREGADEIRA P/ PEQUENOS MOVIMENTOS DE TERRA - (DT: 1.801 A 2.000M)</t>
    </r>
  </si>
  <si>
    <r>
      <rPr>
        <sz val="9"/>
        <rFont val="Arial"/>
        <family val="2"/>
      </rPr>
      <t>ESCAV., CARGA E TRANSP. 2ª CATEG. C/ CARREGADEIRA P/ PEQUENOS MOVIMENTOS DE TERRA - (DT: 2.001 A 3.000M)</t>
    </r>
  </si>
  <si>
    <r>
      <rPr>
        <sz val="9"/>
        <rFont val="Arial"/>
        <family val="2"/>
      </rPr>
      <t>ESCAV., CARGA E TRANSP. 2ª CATEG. C/ CARREGADEIRA P/ PEQUENOS MOVIMENTOS DE TERRA - (DT: 3.001 A 5.000M)</t>
    </r>
  </si>
  <si>
    <r>
      <rPr>
        <sz val="9"/>
        <rFont val="Arial"/>
        <family val="2"/>
      </rPr>
      <t>ESCAV., CARGA E TRANSP. 2ª CATEG. C/ CARREGADEIRA P/ PEQUENOS MOVIMENTOS DE TERRA - (DT: 5.001 A 10.000M)</t>
    </r>
  </si>
  <si>
    <r>
      <rPr>
        <sz val="9"/>
        <rFont val="Arial"/>
        <family val="2"/>
      </rPr>
      <t>ESCAV., CARGA E TRANSP. 3ª CATEG. C/ CARREGADEIRA - (DT: 51 A 200M)</t>
    </r>
  </si>
  <si>
    <r>
      <rPr>
        <sz val="9"/>
        <rFont val="Arial"/>
        <family val="2"/>
      </rPr>
      <t>ESCAV., CARGA E TRANSP. 3ª CATEG. C/ CARREGADEIRA - (DT: 201 A 400M)</t>
    </r>
  </si>
  <si>
    <r>
      <rPr>
        <sz val="9"/>
        <rFont val="Arial"/>
        <family val="2"/>
      </rPr>
      <t>ESCAV., CARGA E TRANSP. 3ª CATEG. C/ CARREGADEIRA - (DT: 401 A 600M)</t>
    </r>
  </si>
  <si>
    <r>
      <rPr>
        <sz val="9"/>
        <rFont val="Arial"/>
        <family val="2"/>
      </rPr>
      <t>ESCAV., CARGA E TRANSP. 3ª CATEG. C/ CARREGADEIRA - (DT: 601 A 800M)</t>
    </r>
  </si>
  <si>
    <r>
      <rPr>
        <sz val="9"/>
        <rFont val="Arial"/>
        <family val="2"/>
      </rPr>
      <t>ESCAV., CARGA E TRANSP. 3ª CATEG. C/ CARREGADEIRA - (DT: 801 A 1.000M)</t>
    </r>
  </si>
  <si>
    <r>
      <rPr>
        <sz val="9"/>
        <rFont val="Arial"/>
        <family val="2"/>
      </rPr>
      <t>ESCAV., CARGA E TRANSP. 3ª CATEG. C/ CARREGADEIRA - (DT: 1.001 A 1.200M)</t>
    </r>
  </si>
  <si>
    <r>
      <rPr>
        <sz val="9"/>
        <rFont val="Arial"/>
        <family val="2"/>
      </rPr>
      <t>ESCAV., CARGA E TRANSP. 3ª CATEG. C/ CARREGADEIRA - (DT: 1.201 A 1.400M)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</si>
  <si>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2 de 11</t>
    </r>
  </si>
  <si>
    <r>
      <rPr>
        <sz val="9"/>
        <rFont val="Arial"/>
        <family val="2"/>
      </rPr>
      <t>ESCAV., CARGA E TRANSP. 3ª CATEG. C/ CARREGADEIRA - (DT: 1.401 A 1.600M)</t>
    </r>
  </si>
  <si>
    <r>
      <rPr>
        <sz val="9"/>
        <rFont val="Arial"/>
        <family val="2"/>
      </rPr>
      <t>ESCAV., CARGA E TRANSP. 3ª CATEG. C/ CARREGADEIRA - (DT: 1.601 A 1.800M)</t>
    </r>
  </si>
  <si>
    <r>
      <rPr>
        <sz val="9"/>
        <rFont val="Arial"/>
        <family val="2"/>
      </rPr>
      <t>ESCAV., CARGA E TRANSP. 3ª CATEG. C/ CARREGADEIRA - (DT: 1.801 A 2.000M)</t>
    </r>
  </si>
  <si>
    <r>
      <rPr>
        <sz val="9"/>
        <rFont val="Arial"/>
        <family val="2"/>
      </rPr>
      <t>ESCAVAÇÃO, CARGA E TRANSPORTE DE SOLO MOLE - C/ ESCAVADEIRA - (DT: 000 A 200M)</t>
    </r>
  </si>
  <si>
    <r>
      <rPr>
        <sz val="9"/>
        <rFont val="Arial"/>
        <family val="2"/>
      </rPr>
      <t>ESCAVAÇÃO, CARGA E TRANSPORTE DE SOLO MOLE - C/ ESCAVADEIRA - (DT: 201 A 400M)</t>
    </r>
  </si>
  <si>
    <r>
      <rPr>
        <sz val="9"/>
        <rFont val="Arial"/>
        <family val="2"/>
      </rPr>
      <t>ESCAVAÇÃO, CARGA E TRANSPORTE DE SOLO MOLE - C/ ESCAVADEIRA - (DT: 401 A 600M)</t>
    </r>
  </si>
  <si>
    <r>
      <rPr>
        <sz val="9"/>
        <rFont val="Arial"/>
        <family val="2"/>
      </rPr>
      <t>ESCAVAÇÃO, CARGA E TRANSPORTE DE SOLO MOLE - C/ ESCAVADEIRA - (DT: 601 A 800M)</t>
    </r>
  </si>
  <si>
    <r>
      <rPr>
        <sz val="9"/>
        <rFont val="Arial"/>
        <family val="2"/>
      </rPr>
      <t xml:space="preserve">ESCAVAÇÃO, CARGA E TRANSPORTE DE SOLO MOLE - C/ ESCAVADEIRA - (DT: 801 A 1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</si>
  <si>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 E CARGA 1ª CATEG. - SEM TRANSPORTE</t>
    </r>
  </si>
  <si>
    <r>
      <rPr>
        <sz val="9"/>
        <rFont val="Arial"/>
        <family val="2"/>
      </rPr>
      <t>ESCAV. E CARGA 2ª CATEG. - SEM TRANSPORTE</t>
    </r>
  </si>
  <si>
    <r>
      <rPr>
        <sz val="9"/>
        <rFont val="Arial"/>
        <family val="2"/>
      </rPr>
      <t>ESCAV. E CARGA 3ª CATEG. - SEM TRANSPORTE</t>
    </r>
  </si>
  <si>
    <r>
      <rPr>
        <sz val="9"/>
        <rFont val="Arial"/>
        <family val="2"/>
      </rPr>
      <t>TRANSPORTE LOCAL SOLO MOLE C/ BASCULANTE 6M³ - DMT&gt;1,0KM</t>
    </r>
  </si>
  <si>
    <r>
      <rPr>
        <sz val="9"/>
        <rFont val="Arial"/>
        <family val="2"/>
      </rPr>
      <t>TRANSPORTE LOCAL MAT. 3ª CATEG. C/ BASCULANTE 10M³ - DMT&gt;2,0KM</t>
    </r>
  </si>
  <si>
    <r>
      <rPr>
        <sz val="9"/>
        <rFont val="Arial"/>
        <family val="2"/>
      </rPr>
      <t>TRANSPORTE LOCAL MAT. 1ª CATEG. C/ BASCULANTE 10M³ - DMT&gt;10,0KM</t>
    </r>
  </si>
  <si>
    <r>
      <rPr>
        <sz val="9"/>
        <rFont val="Arial"/>
        <family val="2"/>
      </rPr>
      <t>TRANSPORTE LOCAL MAT. 2ª CATEG. C/ BASCULANTE 10M³ - DMT&gt;10,0KM</t>
    </r>
  </si>
  <si>
    <r>
      <rPr>
        <sz val="9"/>
        <rFont val="Arial"/>
        <family val="2"/>
      </rPr>
      <t>COMPACTAÇÃO A 95% DO PROCTOR NORMAL</t>
    </r>
  </si>
  <si>
    <r>
      <rPr>
        <sz val="9"/>
        <rFont val="Arial"/>
        <family val="2"/>
      </rPr>
      <t>COMPACTAÇÃO A 100% DO PROCTOR NORMAL</t>
    </r>
  </si>
  <si>
    <r>
      <rPr>
        <sz val="9"/>
        <rFont val="Arial"/>
        <family val="2"/>
      </rPr>
      <t>COMPACTAÇÃO MANUAL</t>
    </r>
  </si>
  <si>
    <r>
      <rPr>
        <sz val="9"/>
        <rFont val="Arial"/>
        <family val="2"/>
      </rPr>
      <t>ACABAMENTO E RECOMPOSIÇÃO DE EMPRESTIMO</t>
    </r>
  </si>
  <si>
    <r>
      <rPr>
        <sz val="9"/>
        <rFont val="Arial"/>
        <family val="2"/>
      </rPr>
      <t>REVESTIMENTO PRIMÁRIO - ESPALHAMENTO</t>
    </r>
  </si>
  <si>
    <r>
      <rPr>
        <sz val="9"/>
        <rFont val="Arial"/>
        <family val="2"/>
      </rPr>
      <t>ESTABILIZAÇÃO DE SOLO COM BAIXA CAPACIDADE DE SUPORTE COM RACHÃO</t>
    </r>
  </si>
  <si>
    <r>
      <rPr>
        <sz val="9"/>
        <rFont val="Arial"/>
        <family val="2"/>
      </rPr>
      <t>ESPALHAMENTO DE MATERIAL EM BOTA-FORA</t>
    </r>
  </si>
  <si>
    <r>
      <rPr>
        <b/>
        <sz val="9"/>
        <rFont val="Arial"/>
        <family val="2"/>
      </rPr>
      <t>PAVIMENTAÇÃO</t>
    </r>
  </si>
  <si>
    <r>
      <rPr>
        <sz val="9"/>
        <rFont val="Arial"/>
        <family val="2"/>
      </rPr>
      <t>ACABAMENTO E RECOMPOSIÇÃO DE JAZIDA</t>
    </r>
  </si>
  <si>
    <r>
      <rPr>
        <sz val="9"/>
        <rFont val="Arial"/>
        <family val="2"/>
      </rPr>
      <t>REGULARIZAÇÃO E COMPACTAÇÃO DO SUB-LEITO</t>
    </r>
  </si>
  <si>
    <r>
      <rPr>
        <sz val="9"/>
        <rFont val="Arial"/>
        <family val="2"/>
      </rPr>
      <t>ESCAVAÇÃO E CARGA DE MATERIAL DE JAZIDA</t>
    </r>
  </si>
  <si>
    <r>
      <rPr>
        <sz val="9"/>
        <rFont val="Arial"/>
        <family val="2"/>
      </rPr>
      <t>FORNECIMENTO DE MATERIAL DE JAZIDA (CASCALHO)</t>
    </r>
  </si>
  <si>
    <r>
      <rPr>
        <sz val="9"/>
        <rFont val="Arial"/>
        <family val="2"/>
      </rPr>
      <t>TRANSPORTE DE MATERIAL DE JAZIDA (CASCALHO)</t>
    </r>
  </si>
  <si>
    <r>
      <rPr>
        <sz val="9"/>
        <rFont val="Arial"/>
        <family val="2"/>
      </rPr>
      <t>TRANSPORTE DA MISTURA</t>
    </r>
  </si>
  <si>
    <r>
      <rPr>
        <sz val="9"/>
        <rFont val="Arial"/>
        <family val="2"/>
      </rPr>
      <t xml:space="preserve">ESTABILIZAÇÃO GRANULOMÉTRICA SEM MISTURA - REF.PROCTOR: 26 GOLPES (100
</t>
    </r>
    <r>
      <rPr>
        <sz val="9"/>
        <rFont val="Arial"/>
        <family val="2"/>
      </rPr>
      <t>% P.I.)</t>
    </r>
  </si>
  <si>
    <r>
      <rPr>
        <sz val="9"/>
        <rFont val="Arial"/>
        <family val="2"/>
      </rPr>
      <t xml:space="preserve">ESTABILIZAÇÃO GRANULOMÉTRICA SEM MISTURA - REF.PROCTOR: 39 GOLPES (100
</t>
    </r>
    <r>
      <rPr>
        <sz val="9"/>
        <rFont val="Arial"/>
        <family val="2"/>
      </rPr>
      <t>% P.IM.)</t>
    </r>
  </si>
  <si>
    <r>
      <rPr>
        <sz val="9"/>
        <rFont val="Arial"/>
        <family val="2"/>
      </rPr>
      <t xml:space="preserve">ESTABILIZAÇÃO GRANULOMÉTRICA SEM MISTURA - REF.PROCTOR: 55 GOLPES (100
</t>
    </r>
    <r>
      <rPr>
        <sz val="9"/>
        <rFont val="Arial"/>
        <family val="2"/>
      </rPr>
      <t>% P.M.)</t>
    </r>
  </si>
  <si>
    <r>
      <rPr>
        <sz val="9"/>
        <rFont val="Arial"/>
        <family val="2"/>
      </rPr>
      <t>ESTABILIZAÇÃO SOLO-CIMENTO 2% PESO - PISTA</t>
    </r>
  </si>
  <si>
    <r>
      <rPr>
        <sz val="9"/>
        <rFont val="Arial"/>
        <family val="2"/>
      </rPr>
      <t>ESTABILIZAÇÃO SOLO-CIMENTO 6% PESO - USINA</t>
    </r>
  </si>
  <si>
    <r>
      <rPr>
        <sz val="9"/>
        <rFont val="Arial"/>
        <family val="2"/>
      </rPr>
      <t>ESTABILIZAÇÃO SOLO-CIMENTO 4% PESO - PISTA</t>
    </r>
  </si>
  <si>
    <r>
      <rPr>
        <sz val="9"/>
        <rFont val="Arial"/>
        <family val="2"/>
      </rPr>
      <t>ESTABILIZAÇÃO SOLO-CIMENTO 3% PESO - PISTA</t>
    </r>
  </si>
  <si>
    <r>
      <rPr>
        <sz val="9"/>
        <rFont val="Arial"/>
        <family val="2"/>
      </rPr>
      <t>IMPRIMAÇÃO</t>
    </r>
  </si>
  <si>
    <r>
      <rPr>
        <sz val="9"/>
        <rFont val="Arial"/>
        <family val="2"/>
      </rPr>
      <t>PINTURA DE LIGAÇÃO</t>
    </r>
  </si>
  <si>
    <r>
      <rPr>
        <sz val="9"/>
        <rFont val="Arial"/>
        <family val="2"/>
      </rPr>
      <t>ESCARIFICAÇÃO DE PAVIMENTO ASFÁLTICO</t>
    </r>
  </si>
  <si>
    <r>
      <rPr>
        <sz val="9"/>
        <rFont val="Arial"/>
        <family val="2"/>
      </rPr>
      <t>REMOÇÃO E CARGA DE PAV. ASFÁLTICA ( EXCETO TRANSPORTE)</t>
    </r>
  </si>
  <si>
    <r>
      <rPr>
        <sz val="9"/>
        <rFont val="Arial"/>
        <family val="2"/>
      </rPr>
      <t>TRANSPORTE DE PAVIMENTO REMOVIDO</t>
    </r>
  </si>
  <si>
    <r>
      <rPr>
        <sz val="9"/>
        <rFont val="Arial"/>
        <family val="2"/>
      </rPr>
      <t>TRANSPORTE LOCAL DE MATERIAL BETUMINOSO</t>
    </r>
  </si>
  <si>
    <r>
      <rPr>
        <sz val="9"/>
        <rFont val="Arial"/>
        <family val="2"/>
      </rPr>
      <t>TKM</t>
    </r>
  </si>
  <si>
    <r>
      <rPr>
        <sz val="9"/>
        <rFont val="Arial"/>
        <family val="2"/>
      </rPr>
      <t>TRANSPORTE LOCAL DE MASSA ASFÁLTICA</t>
    </r>
  </si>
  <si>
    <r>
      <rPr>
        <sz val="9"/>
        <rFont val="Arial"/>
        <family val="2"/>
      </rPr>
      <t>TRANSPORTE LOCAL DE AGREGADOS</t>
    </r>
  </si>
  <si>
    <r>
      <rPr>
        <sz val="9"/>
        <rFont val="Arial"/>
        <family val="2"/>
      </rPr>
      <t>TRANSPORTE LOCAL DE CIMENTO / CAL / FILLER</t>
    </r>
  </si>
  <si>
    <r>
      <rPr>
        <sz val="9"/>
        <rFont val="Arial"/>
        <family val="2"/>
      </rPr>
      <t>tkm</t>
    </r>
  </si>
  <si>
    <r>
      <rPr>
        <sz val="9"/>
        <rFont val="Arial"/>
        <family val="2"/>
      </rPr>
      <t>TRANSPORTE COMERCIAL DE CIMENTO / CAL / FILLER</t>
    </r>
  </si>
  <si>
    <r>
      <rPr>
        <sz val="9"/>
        <rFont val="Arial"/>
        <family val="2"/>
      </rPr>
      <t>TRANSPORTE COMERCIAL DE AGREGADOS</t>
    </r>
  </si>
  <si>
    <r>
      <rPr>
        <sz val="9"/>
        <rFont val="Arial"/>
        <family val="2"/>
      </rPr>
      <t>TRANSPORTE COMERCIAL DE MASSA</t>
    </r>
  </si>
  <si>
    <r>
      <rPr>
        <sz val="9"/>
        <rFont val="Arial"/>
        <family val="2"/>
      </rPr>
      <t>FRESAGEM DESCONTÍNUA À FRIO</t>
    </r>
  </si>
  <si>
    <r>
      <rPr>
        <sz val="9"/>
        <rFont val="Arial"/>
        <family val="2"/>
      </rPr>
      <t>FRESAGEM CONTÍNUA Á FRIO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</si>
  <si>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3 de 11</t>
    </r>
  </si>
  <si>
    <r>
      <rPr>
        <sz val="9"/>
        <rFont val="Arial"/>
        <family val="2"/>
      </rPr>
      <t>TRANSPORTE COMERCIAL DE MATERIAL BETUMINOSO</t>
    </r>
  </si>
  <si>
    <r>
      <rPr>
        <sz val="9"/>
        <rFont val="Arial"/>
        <family val="2"/>
      </rPr>
      <t>ESTABILIZAÇÃO SOLO AREIA 20% PESO - USINA (AC)</t>
    </r>
  </si>
  <si>
    <r>
      <rPr>
        <sz val="9"/>
        <rFont val="Arial"/>
        <family val="2"/>
      </rPr>
      <t>CONCRETO BETUMINOSO USINADO À QUENTE - CBUQ - FAIXA C</t>
    </r>
  </si>
  <si>
    <r>
      <rPr>
        <sz val="9"/>
        <rFont val="Arial"/>
        <family val="2"/>
      </rPr>
      <t>LAMA ASFÁLTICA FINA</t>
    </r>
  </si>
  <si>
    <r>
      <rPr>
        <sz val="9"/>
        <rFont val="Arial"/>
        <family val="2"/>
      </rPr>
      <t>LAMA ASFÁLTICA GROSSA</t>
    </r>
  </si>
  <si>
    <r>
      <rPr>
        <sz val="9"/>
        <rFont val="Arial"/>
        <family val="2"/>
      </rPr>
      <t>LAMA ASFÁLTICA FINA COM POLIMERO (AC/BC)</t>
    </r>
  </si>
  <si>
    <r>
      <rPr>
        <sz val="9"/>
        <rFont val="Arial"/>
        <family val="2"/>
      </rPr>
      <t>ESTABILIZAÇÃO SOLO BRITA 50% PESO - USINA (BC)</t>
    </r>
  </si>
  <si>
    <r>
      <rPr>
        <sz val="9"/>
        <rFont val="Arial"/>
        <family val="2"/>
      </rPr>
      <t>ESTABILIZAÇÃO BRITA GRADUADA - USINA</t>
    </r>
  </si>
  <si>
    <r>
      <rPr>
        <sz val="9"/>
        <rFont val="Arial"/>
        <family val="2"/>
      </rPr>
      <t>TRATAMENTO SUPERFICIAL SIMPLES - TSS (BC)</t>
    </r>
  </si>
  <si>
    <r>
      <rPr>
        <sz val="9"/>
        <rFont val="Arial"/>
        <family val="2"/>
      </rPr>
      <t>TRATAMENTO SUPERFICIAL DUPLO - TSD (BC)</t>
    </r>
  </si>
  <si>
    <r>
      <rPr>
        <sz val="9"/>
        <rFont val="Arial"/>
        <family val="2"/>
      </rPr>
      <t>MICRORREVESTIMENTO À FRIO - 0,8cm C/ COMPACTAÇÃO (BC)</t>
    </r>
  </si>
  <si>
    <r>
      <rPr>
        <sz val="9"/>
        <rFont val="Arial"/>
        <family val="2"/>
      </rPr>
      <t>MICRORREVESTIMENTO À FRIO - 0,8cm S/ COMPACTAÇÃO (BC)</t>
    </r>
  </si>
  <si>
    <r>
      <rPr>
        <sz val="9"/>
        <rFont val="Arial"/>
        <family val="2"/>
      </rPr>
      <t>MICRORREVESTIMENTO À FRIO - 1,0cm C/ COMPACTAÇÃO (BC)</t>
    </r>
  </si>
  <si>
    <r>
      <rPr>
        <sz val="9"/>
        <rFont val="Arial"/>
        <family val="2"/>
      </rPr>
      <t>MICRORREVESTIMENTO À FRIO - 1,0cm S/ COMPACTAÇÃO (BC)</t>
    </r>
  </si>
  <si>
    <r>
      <rPr>
        <sz val="9"/>
        <rFont val="Arial"/>
        <family val="2"/>
      </rPr>
      <t>PRÉ-MISTURADO A FRIO - PMF</t>
    </r>
  </si>
  <si>
    <r>
      <rPr>
        <sz val="9"/>
        <rFont val="Arial"/>
        <family val="2"/>
      </rPr>
      <t>CAPA SELANTE COM PÓ DE PEDRA</t>
    </r>
  </si>
  <si>
    <r>
      <rPr>
        <sz val="9"/>
        <rFont val="Arial"/>
        <family val="2"/>
      </rPr>
      <t>ESTABILIZAÇÃO BRITA GRADUADA TRATADA COM CIMENTO (BGTC) - USINA</t>
    </r>
  </si>
  <si>
    <r>
      <rPr>
        <sz val="9"/>
        <rFont val="Arial"/>
        <family val="2"/>
      </rPr>
      <t>CONCRETO BETUMINOSO USINADO À QUENTE - CBUQ - FAIXA B</t>
    </r>
  </si>
  <si>
    <r>
      <rPr>
        <sz val="9"/>
        <rFont val="Arial"/>
        <family val="2"/>
      </rPr>
      <t>PENEIRAMENTO</t>
    </r>
  </si>
  <si>
    <r>
      <rPr>
        <sz val="9"/>
        <rFont val="Arial"/>
        <family val="2"/>
      </rPr>
      <t>RECICLAGEM DE BASE SEM MISTURA C/ INCORPORAÇÃO DO PAVIMENTO</t>
    </r>
  </si>
  <si>
    <r>
      <rPr>
        <sz val="9"/>
        <rFont val="Arial"/>
        <family val="2"/>
      </rPr>
      <t>RECICLAGEM DE BASE COM 3% DE CIMENTO EM PESO</t>
    </r>
  </si>
  <si>
    <r>
      <rPr>
        <sz val="9"/>
        <rFont val="Arial"/>
        <family val="2"/>
      </rPr>
      <t>RECICLAGEM DE BASE COM 25% DE BRITA EM PESO (BC)</t>
    </r>
  </si>
  <si>
    <r>
      <rPr>
        <sz val="9"/>
        <rFont val="Arial"/>
        <family val="2"/>
      </rPr>
      <t>RECICLAGEM DE BASE COM 20% DE BRITA E 2% DE CIMENTO EM PESO (BC)</t>
    </r>
  </si>
  <si>
    <r>
      <rPr>
        <sz val="9"/>
        <rFont val="Arial"/>
        <family val="2"/>
      </rPr>
      <t>USINAGEM DE CONCRETO BETUMINOSO USINADO À QUENTE - CBUQ - FAIXA B</t>
    </r>
  </si>
  <si>
    <r>
      <rPr>
        <b/>
        <sz val="9"/>
        <rFont val="Arial"/>
        <family val="2"/>
      </rPr>
      <t>DRENAGEM</t>
    </r>
  </si>
  <si>
    <r>
      <rPr>
        <sz val="9"/>
        <rFont val="Arial"/>
        <family val="2"/>
      </rPr>
      <t>m</t>
    </r>
  </si>
  <si>
    <r>
      <rPr>
        <sz val="9"/>
        <rFont val="Arial"/>
        <family val="2"/>
      </rPr>
      <t>VALETA MEC. DE PROTEÇÃO P/ CORTE E ATERRO (LEIRAMENTO POR MOTONIVELADORA)</t>
    </r>
  </si>
  <si>
    <r>
      <rPr>
        <sz val="9"/>
        <rFont val="Arial"/>
        <family val="2"/>
      </rPr>
      <t>VALETA DE PROTEÇÃO DE CORTE - VPCG 160-30</t>
    </r>
  </si>
  <si>
    <r>
      <rPr>
        <sz val="9"/>
        <rFont val="Arial"/>
        <family val="2"/>
      </rPr>
      <t>VALETA DE PROTEÇÃO DE CORTE - VPCG 120-30</t>
    </r>
  </si>
  <si>
    <r>
      <rPr>
        <sz val="9"/>
        <rFont val="Arial"/>
        <family val="2"/>
      </rPr>
      <t>SOLO LOCAL / SELO DE ARGILA APILOADO</t>
    </r>
  </si>
  <si>
    <r>
      <rPr>
        <sz val="9"/>
        <rFont val="Arial"/>
        <family val="2"/>
      </rPr>
      <t>APILOAMENTO MANUAL</t>
    </r>
  </si>
  <si>
    <r>
      <rPr>
        <sz val="9"/>
        <rFont val="Arial"/>
        <family val="2"/>
      </rPr>
      <t>LASTRO DE BRITA</t>
    </r>
  </si>
  <si>
    <r>
      <rPr>
        <sz val="9"/>
        <rFont val="Arial"/>
        <family val="2"/>
      </rPr>
      <t>CORTA-RIO</t>
    </r>
  </si>
  <si>
    <r>
      <rPr>
        <sz val="9"/>
        <rFont val="Arial"/>
        <family val="2"/>
      </rPr>
      <t>VALETA DE PROTEÇÃO DE ATERRO - VPAG 160-30</t>
    </r>
  </si>
  <si>
    <r>
      <rPr>
        <sz val="9"/>
        <rFont val="Arial"/>
        <family val="2"/>
      </rPr>
      <t>VALETA DE PROTEÇÃO DE ATERRO - VPAG 120-30</t>
    </r>
  </si>
  <si>
    <r>
      <rPr>
        <sz val="9"/>
        <rFont val="Arial"/>
        <family val="2"/>
      </rPr>
      <t>COLCHÃO DRENANTE COM AREIA</t>
    </r>
  </si>
  <si>
    <r>
      <rPr>
        <sz val="9"/>
        <rFont val="Arial"/>
        <family val="2"/>
      </rPr>
      <t>COLCHÃO DRENANTE COM BRITA</t>
    </r>
  </si>
  <si>
    <r>
      <rPr>
        <sz val="9"/>
        <rFont val="Arial"/>
        <family val="2"/>
      </rPr>
      <t>DRENO PROFUNDO, CORTE EM SOLO PVC - DPS01 (EXCETO ESCAVAÇÃO) (AC)</t>
    </r>
  </si>
  <si>
    <r>
      <rPr>
        <sz val="9"/>
        <rFont val="Arial"/>
        <family val="2"/>
      </rPr>
      <t>DRENO PROFUNDO, CORTE EM SOLO PVC - DPS02 (EXCETO ESCAVAÇÃO) (AC)</t>
    </r>
  </si>
  <si>
    <r>
      <rPr>
        <sz val="9"/>
        <rFont val="Arial"/>
        <family val="2"/>
      </rPr>
      <t>DRENO PROFUNDO, CORTE EM SOLO PEAD - DPS11 (ANTIGO DPS03) (EXCETO ESCAVAÇÃO) (AC/BC)</t>
    </r>
  </si>
  <si>
    <r>
      <rPr>
        <sz val="9"/>
        <rFont val="Arial"/>
        <family val="2"/>
      </rPr>
      <t>DRENO PROFUNDO, CORTE EM SOLO PEAD - DPS12 (ANTIGO DPS04) (EXCETO ESCAVAÇÃO) (AC/BC)</t>
    </r>
  </si>
  <si>
    <r>
      <rPr>
        <sz val="9"/>
        <rFont val="Arial"/>
        <family val="2"/>
      </rPr>
      <t>DRENO CEGO, CORTE EM SOLO - DPS05 (EXCETO ESCAVAÇÃO) (BC)</t>
    </r>
  </si>
  <si>
    <r>
      <rPr>
        <sz val="9"/>
        <rFont val="Arial"/>
        <family val="2"/>
      </rPr>
      <t>DRENO CEGO, CORTE EM SOLO - DPS06 (EXCETO ESCAVAÇÃO) (BC)</t>
    </r>
  </si>
  <si>
    <r>
      <rPr>
        <sz val="9"/>
        <rFont val="Arial"/>
        <family val="2"/>
      </rPr>
      <t>DRENO PROFUNDO, CORTE EM SOLO PEAD - DPS13 (ANTIGO DPS07) (EXCETO ESCAVAÇÃO) (BC)</t>
    </r>
  </si>
  <si>
    <r>
      <rPr>
        <sz val="9"/>
        <rFont val="Arial"/>
        <family val="2"/>
      </rPr>
      <t>DRENO PROFUNDO, CORTE EM SOLO PEAD - DPS14 (ANTIGO DPS08) (EXCETO ESCAVAÇÃO) (BC)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</si>
  <si>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4 de 11</t>
    </r>
  </si>
  <si>
    <r>
      <rPr>
        <sz val="9"/>
        <rFont val="Arial"/>
        <family val="2"/>
      </rPr>
      <t>DRENO PROFUNDO, CORTE EM ROCHA PEAD - DPR01 (EXCETO ESCAVAÇÃO) (BC)</t>
    </r>
  </si>
  <si>
    <r>
      <rPr>
        <sz val="9"/>
        <rFont val="Arial"/>
        <family val="2"/>
      </rPr>
      <t>DRENO PROFUNDO, CORTE EM ROCHA PEAD - DPR02 (EXCETO ESCAVAÇÃO) (BC)</t>
    </r>
  </si>
  <si>
    <r>
      <rPr>
        <sz val="9"/>
        <rFont val="Arial"/>
        <family val="2"/>
      </rPr>
      <t>DRENO CEGO, CORTE EM ROCHA - DPR03 (EXCETO ESCAVAÇÃO) (BC)</t>
    </r>
  </si>
  <si>
    <r>
      <rPr>
        <sz val="9"/>
        <rFont val="Arial"/>
        <family val="2"/>
      </rPr>
      <t>DRENO CEGO, CORTE EM ROCHA - DPR04 (EXCETO ESCAVAÇÃO) (BC)</t>
    </r>
  </si>
  <si>
    <r>
      <rPr>
        <sz val="9"/>
        <rFont val="Arial"/>
        <family val="2"/>
      </rPr>
      <t>DRENO PROFUNDO, CORTE EM ROCHA PEAD - DPR05 (EXCETO ESCAVAÇÃO) (AC)</t>
    </r>
  </si>
  <si>
    <r>
      <rPr>
        <sz val="9"/>
        <rFont val="Arial"/>
        <family val="2"/>
      </rPr>
      <t>MEIO FIO COM SARJETA - MFC01</t>
    </r>
  </si>
  <si>
    <r>
      <rPr>
        <sz val="9"/>
        <rFont val="Arial"/>
        <family val="2"/>
      </rPr>
      <t>MEIO FIO COM SARJETA - MFC02</t>
    </r>
  </si>
  <si>
    <r>
      <rPr>
        <sz val="9"/>
        <rFont val="Arial"/>
        <family val="2"/>
      </rPr>
      <t>MEIO FIO COM SARJETA - MFC03</t>
    </r>
  </si>
  <si>
    <r>
      <rPr>
        <sz val="9"/>
        <rFont val="Arial"/>
        <family val="2"/>
      </rPr>
      <t>MEIO FIO COM SARJETA - MFC04</t>
    </r>
  </si>
  <si>
    <r>
      <rPr>
        <sz val="9"/>
        <rFont val="Arial"/>
        <family val="2"/>
      </rPr>
      <t>MEIO FIO SEM SARJETA - MFC05</t>
    </r>
  </si>
  <si>
    <r>
      <rPr>
        <sz val="9"/>
        <rFont val="Arial"/>
        <family val="2"/>
      </rPr>
      <t>MEIO FIO SEM SARJETA - MFC06</t>
    </r>
  </si>
  <si>
    <r>
      <rPr>
        <sz val="9"/>
        <rFont val="Arial"/>
        <family val="2"/>
      </rPr>
      <t>MEIO FIO SEM SARJETA - MFC07</t>
    </r>
  </si>
  <si>
    <r>
      <rPr>
        <sz val="9"/>
        <rFont val="Arial"/>
        <family val="2"/>
      </rPr>
      <t>MEIO FIO SEM SARJETA - MFC08</t>
    </r>
  </si>
  <si>
    <r>
      <rPr>
        <sz val="9"/>
        <rFont val="Arial"/>
        <family val="2"/>
      </rPr>
      <t>VALETA DE PROTEÇÃO DE CORTE - VPCC 160-30</t>
    </r>
  </si>
  <si>
    <r>
      <rPr>
        <sz val="9"/>
        <rFont val="Arial"/>
        <family val="2"/>
      </rPr>
      <t>VALETA DE PROTEÇÃO DE CORTE - VPCC 120-30</t>
    </r>
  </si>
  <si>
    <r>
      <rPr>
        <sz val="9"/>
        <rFont val="Arial"/>
        <family val="2"/>
      </rPr>
      <t>VALETA DE PROTEÇÃO DE ATERRO - VPAC 160-30</t>
    </r>
  </si>
  <si>
    <r>
      <rPr>
        <sz val="9"/>
        <rFont val="Arial"/>
        <family val="2"/>
      </rPr>
      <t>VALETA DE PROTEÇÃO DE ATERRO - VPAC 120-30</t>
    </r>
  </si>
  <si>
    <r>
      <rPr>
        <sz val="9"/>
        <rFont val="Arial"/>
        <family val="2"/>
      </rPr>
      <t>CAIXA COLETORA EM CONCRETO TUBO D=0,60M EXCETO ESCAVAÇÃO (AC/BC)</t>
    </r>
  </si>
  <si>
    <r>
      <rPr>
        <sz val="9"/>
        <rFont val="Arial"/>
        <family val="2"/>
      </rPr>
      <t>CAIXA COLETORA EM CONCRETO TUBO D=0,80M EXCETO ESCAVAÇÃO (AC/BC)</t>
    </r>
  </si>
  <si>
    <r>
      <rPr>
        <sz val="9"/>
        <rFont val="Arial"/>
        <family val="2"/>
      </rPr>
      <t>CAIXA COLETORA EM CONCRETO TUBO D=1,00M EXCETO ESCAVAÇÃO (AC/BC)</t>
    </r>
  </si>
  <si>
    <r>
      <rPr>
        <sz val="9"/>
        <rFont val="Arial"/>
        <family val="2"/>
      </rPr>
      <t>DISSIPADOR DE ENERGIA - DED 01 (AC/BC)</t>
    </r>
  </si>
  <si>
    <r>
      <rPr>
        <sz val="9"/>
        <rFont val="Arial"/>
        <family val="2"/>
      </rPr>
      <t>DISSIPADOR DE ENERGIA - DES 01 (AC/BC)</t>
    </r>
  </si>
  <si>
    <r>
      <rPr>
        <sz val="9"/>
        <rFont val="Arial"/>
        <family val="2"/>
      </rPr>
      <t>DISSIPADOR DE ENERGIA - DES 02 (AC/BC)</t>
    </r>
  </si>
  <si>
    <r>
      <rPr>
        <sz val="9"/>
        <rFont val="Arial"/>
        <family val="2"/>
      </rPr>
      <t>DISSIPADOR DE ENERGIA - DES 03 (AC/BC)</t>
    </r>
  </si>
  <si>
    <r>
      <rPr>
        <sz val="9"/>
        <rFont val="Arial"/>
        <family val="2"/>
      </rPr>
      <t>DISSIPADOR DE ENERGIA - DES 04 (AC/BC)</t>
    </r>
  </si>
  <si>
    <r>
      <rPr>
        <sz val="9"/>
        <rFont val="Arial"/>
        <family val="2"/>
      </rPr>
      <t>DISSIPADOR DE ENERGIA - DEB 01 (AC/BC)</t>
    </r>
  </si>
  <si>
    <r>
      <rPr>
        <sz val="9"/>
        <rFont val="Arial"/>
        <family val="2"/>
      </rPr>
      <t>DISSIPADOR DE ENERGIA - DEB 02 (AC/BC)</t>
    </r>
  </si>
  <si>
    <r>
      <rPr>
        <sz val="9"/>
        <rFont val="Arial"/>
        <family val="2"/>
      </rPr>
      <t>DISSIPADOR DE ENERGIA - DEB 03 (AC/BC)</t>
    </r>
  </si>
  <si>
    <r>
      <rPr>
        <sz val="9"/>
        <rFont val="Arial"/>
        <family val="2"/>
      </rPr>
      <t>DISSIPADOR DE ENERGIA - DEB 04 (AC/BC)</t>
    </r>
  </si>
  <si>
    <r>
      <rPr>
        <sz val="9"/>
        <rFont val="Arial"/>
        <family val="2"/>
      </rPr>
      <t>DISSIPADOR DE ENERGIA - DEB 05 (AC/BC)</t>
    </r>
  </si>
  <si>
    <r>
      <rPr>
        <sz val="9"/>
        <rFont val="Arial"/>
        <family val="2"/>
      </rPr>
      <t>DISSIPADOR DE ENERGIA - DEB 06 (AC/BC)</t>
    </r>
  </si>
  <si>
    <r>
      <rPr>
        <sz val="9"/>
        <rFont val="Arial"/>
        <family val="2"/>
      </rPr>
      <t>DISSIPADOR DE ENERGIA - DEB 07 (AC/BC)</t>
    </r>
  </si>
  <si>
    <r>
      <rPr>
        <sz val="9"/>
        <rFont val="Arial"/>
        <family val="2"/>
      </rPr>
      <t>DISSIPADOR DE ENERGIA - DEB 08 (AC/BC)</t>
    </r>
  </si>
  <si>
    <r>
      <rPr>
        <sz val="9"/>
        <rFont val="Arial"/>
        <family val="2"/>
      </rPr>
      <t>DISSIPADOR DE ENERGIA - DEB 11 (AC/BC)</t>
    </r>
  </si>
  <si>
    <r>
      <rPr>
        <sz val="9"/>
        <rFont val="Arial"/>
        <family val="2"/>
      </rPr>
      <t>ENTRADA D'ÁGUA - EDA 01 (AC/BC)</t>
    </r>
  </si>
  <si>
    <r>
      <rPr>
        <sz val="9"/>
        <rFont val="Arial"/>
        <family val="2"/>
      </rPr>
      <t>ENTRADA D'ÁGUA - EDA 02 (AC/BC)</t>
    </r>
  </si>
  <si>
    <r>
      <rPr>
        <sz val="9"/>
        <rFont val="Arial"/>
        <family val="2"/>
      </rPr>
      <t>DESCIDA D'ÁGUA DE ATERROS TIPO RÁPIDO - DAR 02 (AC/BC)</t>
    </r>
  </si>
  <si>
    <r>
      <rPr>
        <sz val="9"/>
        <rFont val="Arial"/>
        <family val="2"/>
      </rPr>
      <t>DESCIDA D'ÁGUA DE ATERROS TIPO RÁPIDO - DAR 03 (AC/BC)</t>
    </r>
  </si>
  <si>
    <r>
      <rPr>
        <sz val="9"/>
        <rFont val="Arial"/>
        <family val="2"/>
      </rPr>
      <t>DESCIDA D'ÁGUA DE CORTES EM DEGRAUS - DCD 01 (AC/BC)</t>
    </r>
  </si>
  <si>
    <r>
      <rPr>
        <sz val="9"/>
        <rFont val="Arial"/>
        <family val="2"/>
      </rPr>
      <t>DESCIDA D'ÁGUA DE CORTES EM DEGRAUS - DCD 02 (AC/BC)</t>
    </r>
  </si>
  <si>
    <r>
      <rPr>
        <sz val="9"/>
        <rFont val="Arial"/>
        <family val="2"/>
      </rPr>
      <t>DESCIDA D'ÁGUA DE CORTES EM DEGRAUS - DCD 03 (AC/BC)</t>
    </r>
  </si>
  <si>
    <r>
      <rPr>
        <sz val="9"/>
        <rFont val="Arial"/>
        <family val="2"/>
      </rPr>
      <t>DESCIDA D'ÁGUA DE CORTES EM DEGRAUS - DCD 04 (AC/BC)</t>
    </r>
  </si>
  <si>
    <r>
      <rPr>
        <sz val="9"/>
        <rFont val="Arial"/>
        <family val="2"/>
      </rPr>
      <t>DESCIDA D'ÁGUA DE ATERROS EM DEGRAUS - DAD 01 (AC/BC)</t>
    </r>
  </si>
  <si>
    <r>
      <rPr>
        <sz val="9"/>
        <rFont val="Arial"/>
        <family val="2"/>
      </rPr>
      <t>DESCIDA D'ÁGUA DE ATERROS EM DEGRAUS - DAD 02 (AC/BC)</t>
    </r>
  </si>
  <si>
    <r>
      <rPr>
        <sz val="9"/>
        <rFont val="Arial"/>
        <family val="2"/>
      </rPr>
      <t>DESCIDA D'ÁGUA DE ATERROS EM DEGRAUS - DAD 03 (AC/BC)</t>
    </r>
  </si>
  <si>
    <r>
      <rPr>
        <sz val="9"/>
        <rFont val="Arial"/>
        <family val="2"/>
      </rPr>
      <t>DESCIDA D'ÁGUA DE ATERROS EM DEGRAUS - DAD 04 (AC/BC)</t>
    </r>
  </si>
  <si>
    <r>
      <rPr>
        <sz val="9"/>
        <rFont val="Arial"/>
        <family val="2"/>
      </rPr>
      <t>DESCIDA D'ÁGUA DE ATERROS EM DEGRAUS - DAD 05 (AC/BC)</t>
    </r>
  </si>
  <si>
    <r>
      <rPr>
        <sz val="9"/>
        <rFont val="Arial"/>
        <family val="2"/>
      </rPr>
      <t>DESCIDA D'ÁGUA DE ATERROS EM DEGRAUS - DAD 06 (AC/BC)</t>
    </r>
  </si>
  <si>
    <r>
      <rPr>
        <sz val="9"/>
        <rFont val="Arial"/>
        <family val="2"/>
      </rPr>
      <t>DESCIDA D'ÁGUA DE ATERROS EM DEGRAUS - DAD 07 (AC/BC)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</si>
  <si>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5 de 11</t>
    </r>
  </si>
  <si>
    <r>
      <rPr>
        <sz val="9"/>
        <rFont val="Arial"/>
        <family val="2"/>
      </rPr>
      <t>DESCIDA D'ÁGUA DE ATERROS EM DEGRAUS - DAD 08 (AC/BC)</t>
    </r>
  </si>
  <si>
    <r>
      <rPr>
        <sz val="9"/>
        <rFont val="Arial"/>
        <family val="2"/>
      </rPr>
      <t>DESCIDA D'ÁGUA DE ATERROS EM DEGRAUS - DAD 09 (AC/BC)</t>
    </r>
  </si>
  <si>
    <r>
      <rPr>
        <sz val="9"/>
        <rFont val="Arial"/>
        <family val="2"/>
      </rPr>
      <t>DESCIDA D'ÁGUA DE ATERROS EM DEGRAUS - DAD 10 (AC/BC)</t>
    </r>
  </si>
  <si>
    <r>
      <rPr>
        <sz val="9"/>
        <rFont val="Arial"/>
        <family val="2"/>
      </rPr>
      <t>DESCIDA D'ÁGUA DE ATERROS EM DEGRAUS - DAD 11 (AC/BC)</t>
    </r>
  </si>
  <si>
    <r>
      <rPr>
        <sz val="9"/>
        <rFont val="Arial"/>
        <family val="2"/>
      </rPr>
      <t>DESCIDA D'ÁGUA DE ATERROS EM DEGRAUS - DAD 12 (AC/BC)</t>
    </r>
  </si>
  <si>
    <r>
      <rPr>
        <sz val="9"/>
        <rFont val="Arial"/>
        <family val="2"/>
      </rPr>
      <t>DESCIDA D'ÁGUA DE ATERROS EM DEGRAUS - DAD 13 (AC/BC)</t>
    </r>
  </si>
  <si>
    <r>
      <rPr>
        <sz val="9"/>
        <rFont val="Arial"/>
        <family val="2"/>
      </rPr>
      <t>DESCIDA D'ÁGUA DE ATERROS EM DEGRAUS - DAD 14 (AC/BC)</t>
    </r>
  </si>
  <si>
    <r>
      <rPr>
        <sz val="9"/>
        <rFont val="Arial"/>
        <family val="2"/>
      </rPr>
      <t>DESCIDA D'ÁGUA DE ATERROS EM DEGRAUS - DAD 15 (AC/BC)</t>
    </r>
  </si>
  <si>
    <r>
      <rPr>
        <sz val="9"/>
        <rFont val="Arial"/>
        <family val="2"/>
      </rPr>
      <t>DESCIDA D'ÁGUA DE ATERROS EM DEGRAUS - DAD 16 (AC/BC)</t>
    </r>
  </si>
  <si>
    <r>
      <rPr>
        <sz val="9"/>
        <rFont val="Arial"/>
        <family val="2"/>
      </rPr>
      <t>DESCIDA D'ÁGUA DE ATERROS EM DEGRAUS - DAD 17 (AC/BC)</t>
    </r>
  </si>
  <si>
    <r>
      <rPr>
        <sz val="9"/>
        <rFont val="Arial"/>
        <family val="2"/>
      </rPr>
      <t>DESCIDA D'ÁGUA DE ATERROS EM DEGRAUS - DAD 18 (AC/BC)</t>
    </r>
  </si>
  <si>
    <r>
      <rPr>
        <sz val="9"/>
        <rFont val="Arial"/>
        <family val="2"/>
      </rPr>
      <t>DRENO SUB-SUPERFICIAL - DSS 01 (EXCETO ESCAVAÇÃO) (AC)</t>
    </r>
  </si>
  <si>
    <r>
      <rPr>
        <sz val="9"/>
        <rFont val="Arial"/>
        <family val="2"/>
      </rPr>
      <t>DRENO SUB-SUPERFICIAL - DSS 02 (EXCETO ESCAVAÇÃO) (BC)</t>
    </r>
  </si>
  <si>
    <r>
      <rPr>
        <sz val="9"/>
        <rFont val="Arial"/>
        <family val="2"/>
      </rPr>
      <t>DRENO SUB-SUPERFICIAL - DSS 03 (EXCETO ESCAVAÇÃO) (BC)</t>
    </r>
  </si>
  <si>
    <r>
      <rPr>
        <sz val="9"/>
        <rFont val="Arial"/>
        <family val="2"/>
      </rPr>
      <t>DRENO SUB-SUPERFICIAL - DSS 04 (EXCETO ESCAVAÇÃO) (BC)</t>
    </r>
  </si>
  <si>
    <r>
      <rPr>
        <sz val="9"/>
        <rFont val="Arial"/>
        <family val="2"/>
      </rPr>
      <t>DRENO PEAD SUB-SUPERFICIAL - DSS 01 (EXCETO ESCAVAÇÃO) (AC)</t>
    </r>
  </si>
  <si>
    <r>
      <rPr>
        <sz val="9"/>
        <rFont val="Arial"/>
        <family val="2"/>
      </rPr>
      <t>DRENO PEAD SUB-SUPERFICIAL - DSS 04 (EXCETO ESCAVAÇÃO) (BC)</t>
    </r>
  </si>
  <si>
    <r>
      <rPr>
        <sz val="9"/>
        <rFont val="Arial"/>
        <family val="2"/>
      </rPr>
      <t>BOCA P/ DRENO PROFUNDO - BSD 01 (AC/BC)</t>
    </r>
  </si>
  <si>
    <r>
      <rPr>
        <sz val="9"/>
        <rFont val="Arial"/>
        <family val="2"/>
      </rPr>
      <t>BOCA P/ DRENO PROFUNDO - BSD 02 (AC/BC)</t>
    </r>
  </si>
  <si>
    <r>
      <rPr>
        <sz val="9"/>
        <rFont val="Arial"/>
        <family val="2"/>
      </rPr>
      <t>BOCA P/ DRENO SUB-SUPERFICIAL - BSD 03 (AC/BC)</t>
    </r>
  </si>
  <si>
    <r>
      <rPr>
        <sz val="9"/>
        <rFont val="Arial"/>
        <family val="2"/>
      </rPr>
      <t>ESCAVAÇÃO MEC. DE VALAS DE MAT. 3ª CAT. (INCL. TRANSPORTE)</t>
    </r>
  </si>
  <si>
    <r>
      <rPr>
        <sz val="9"/>
        <rFont val="Arial"/>
        <family val="2"/>
      </rPr>
      <t>ESCAVAÇÃO MEC. DE VALAS DE MAT. 1ª CAT. (INCL. TRANSPORTE)</t>
    </r>
  </si>
  <si>
    <r>
      <rPr>
        <sz val="9"/>
        <rFont val="Arial"/>
        <family val="2"/>
      </rPr>
      <t>ESCAVAÇÃO MECÂNICA DE VALA PARA DRENAGEM</t>
    </r>
  </si>
  <si>
    <r>
      <rPr>
        <b/>
        <sz val="9"/>
        <rFont val="Arial"/>
        <family val="2"/>
      </rPr>
      <t>OBRAS COMPLEMENTARES</t>
    </r>
  </si>
  <si>
    <r>
      <rPr>
        <sz val="9"/>
        <rFont val="Arial"/>
        <family val="2"/>
      </rPr>
      <t>CERCA DE VEDAÇÃO DE FAIXA DE DOMÍNIO EM MADEIRA</t>
    </r>
  </si>
  <si>
    <r>
      <rPr>
        <sz val="9"/>
        <rFont val="Arial"/>
        <family val="2"/>
      </rPr>
      <t>M</t>
    </r>
  </si>
  <si>
    <r>
      <rPr>
        <sz val="9"/>
        <rFont val="Arial"/>
        <family val="2"/>
      </rPr>
      <t>REMOÇÃO DE CERCA</t>
    </r>
  </si>
  <si>
    <r>
      <rPr>
        <sz val="9"/>
        <rFont val="Arial"/>
        <family val="2"/>
      </rPr>
      <t>REMOÇÃO E RECOLOCAÇÃO DE CERCA</t>
    </r>
  </si>
  <si>
    <r>
      <rPr>
        <sz val="9"/>
        <rFont val="Arial"/>
        <family val="2"/>
      </rPr>
      <t>DEFENSA METÁLICA SEMI-MALEÁVEL SIMPLES</t>
    </r>
  </si>
  <si>
    <r>
      <rPr>
        <sz val="9"/>
        <rFont val="Arial"/>
        <family val="2"/>
      </rPr>
      <t>ANCORAGEM DE DEFENSA METÁLICA SEMI-MALEÁVEL SIMPLES</t>
    </r>
  </si>
  <si>
    <r>
      <rPr>
        <sz val="9"/>
        <rFont val="Arial"/>
        <family val="2"/>
      </rPr>
      <t>REVESTIMENTO VEGETAL EM PLACAS (GRAMA)</t>
    </r>
  </si>
  <si>
    <r>
      <rPr>
        <sz val="9"/>
        <rFont val="Arial"/>
        <family val="2"/>
      </rPr>
      <t>REVESTIMENTO VEGETAL EM MUDAS</t>
    </r>
  </si>
  <si>
    <r>
      <rPr>
        <sz val="9"/>
        <rFont val="Arial"/>
        <family val="2"/>
      </rPr>
      <t>CONFORMAÇÃO DE TALUDE</t>
    </r>
  </si>
  <si>
    <r>
      <rPr>
        <sz val="9"/>
        <rFont val="Arial"/>
        <family val="2"/>
      </rPr>
      <t>FLORESTAMENTO</t>
    </r>
  </si>
  <si>
    <r>
      <rPr>
        <sz val="9"/>
        <rFont val="Arial"/>
        <family val="2"/>
      </rPr>
      <t>REVESTIMENTO VEGETAL POR HIDROSSEMEADURA</t>
    </r>
  </si>
  <si>
    <r>
      <rPr>
        <sz val="9"/>
        <rFont val="Arial"/>
        <family val="2"/>
      </rPr>
      <t>SEMEADURA MANUAL</t>
    </r>
  </si>
  <si>
    <r>
      <rPr>
        <b/>
        <sz val="9"/>
        <rFont val="Arial"/>
        <family val="2"/>
      </rPr>
      <t>SINALIZAÇÃO HORIZONTAL</t>
    </r>
  </si>
  <si>
    <r>
      <rPr>
        <sz val="9"/>
        <rFont val="Arial"/>
        <family val="2"/>
      </rPr>
      <t>SINALIZAÇÃO HORIZONTAL COM RESINA ACRÍLICA (0,4 mm)</t>
    </r>
  </si>
  <si>
    <r>
      <rPr>
        <sz val="9"/>
        <rFont val="Arial"/>
        <family val="2"/>
      </rPr>
      <t>SINALIZAÇÃO HORIZONTAL COM RESINA ACRÍLICA (0,6 mm)</t>
    </r>
  </si>
  <si>
    <r>
      <rPr>
        <sz val="9"/>
        <rFont val="Arial"/>
        <family val="2"/>
      </rPr>
      <t>SINALIZAÇÃO HORIZONTAL COM RESINA ACRÍLICA EMULSIONADA EM ÁGUA (0,3 mm)</t>
    </r>
  </si>
  <si>
    <r>
      <rPr>
        <sz val="9"/>
        <rFont val="Arial"/>
        <family val="2"/>
      </rPr>
      <t>SINALIZAÇÃO HORIZONTAL COM RESINA ACRÍLICA EMULSIONADA EM ÁGUA (0,4 mm)</t>
    </r>
  </si>
  <si>
    <r>
      <rPr>
        <sz val="9"/>
        <rFont val="Arial"/>
        <family val="2"/>
      </rPr>
      <t>SINALIZAÇÃO HORIZONTAL COM RESINA ACRÍLICA EMULSIONADA EM ÁGUA (0,5 mm)</t>
    </r>
  </si>
  <si>
    <r>
      <rPr>
        <sz val="9"/>
        <rFont val="Arial"/>
        <family val="2"/>
      </rPr>
      <t xml:space="preserve">SINALIZAÇÃO HORIZONTAL COM TERMOPLÁSTICO POR ASPERSÃO - HOT SPRAY (1,5
</t>
    </r>
    <r>
      <rPr>
        <sz val="9"/>
        <rFont val="Arial"/>
        <family val="2"/>
      </rPr>
      <t>mm)</t>
    </r>
  </si>
  <si>
    <r>
      <rPr>
        <sz val="9"/>
        <rFont val="Arial"/>
        <family val="2"/>
      </rPr>
      <t>SINALIZAÇÃO HORIZONTAL COM TERMOPLÁSTICO EXTRUDADO (3 mm)</t>
    </r>
  </si>
  <si>
    <r>
      <rPr>
        <sz val="9"/>
        <rFont val="Arial"/>
        <family val="2"/>
      </rPr>
      <t>TACHA REFLETIVA MONODIRECIONAL</t>
    </r>
  </si>
  <si>
    <r>
      <rPr>
        <sz val="9"/>
        <rFont val="Arial"/>
        <family val="2"/>
      </rPr>
      <t>Un</t>
    </r>
  </si>
  <si>
    <r>
      <rPr>
        <sz val="9"/>
        <rFont val="Arial"/>
        <family val="2"/>
      </rPr>
      <t>TACHA REFLETIVA BIDIRECIONAL</t>
    </r>
  </si>
  <si>
    <r>
      <rPr>
        <sz val="9"/>
        <rFont val="Arial"/>
        <family val="2"/>
      </rPr>
      <t>TACHÃO REFLETIVO MONODIRECIONAL</t>
    </r>
  </si>
  <si>
    <r>
      <rPr>
        <sz val="9"/>
        <rFont val="Arial"/>
        <family val="2"/>
      </rPr>
      <t>TACHÃO REFLETIVO BIDIRECIONAL</t>
    </r>
  </si>
  <si>
    <r>
      <rPr>
        <b/>
        <sz val="9"/>
        <rFont val="Arial"/>
        <family val="2"/>
      </rPr>
      <t>SINALIZAÇÃO VERTICAL</t>
    </r>
  </si>
  <si>
    <r>
      <rPr>
        <sz val="9"/>
        <rFont val="Arial"/>
        <family val="2"/>
      </rPr>
      <t>SINALIZAÇÃO VERTICAL SEMI-REFLETIVA</t>
    </r>
  </si>
  <si>
    <r>
      <rPr>
        <sz val="9"/>
        <rFont val="Arial"/>
        <family val="2"/>
      </rPr>
      <t>SINALIZAÇÃO VERTICAL TOTALMENTE REFLETIVA (TIPO I)</t>
    </r>
  </si>
  <si>
    <r>
      <rPr>
        <sz val="9"/>
        <rFont val="Arial"/>
        <family val="2"/>
      </rPr>
      <t>SINALIZAÇÃO VERTICAL TOTALMENTE REFLETIVA (TIPO III)</t>
    </r>
  </si>
  <si>
    <r>
      <rPr>
        <sz val="9"/>
        <rFont val="Arial"/>
        <family val="2"/>
      </rPr>
      <t>SINALIZAÇÃO VERTICAL TOTALMENTE REFLETIVA</t>
    </r>
  </si>
  <si>
    <r>
      <rPr>
        <sz val="9"/>
        <rFont val="Arial"/>
        <family val="2"/>
      </rPr>
      <t>SINALIZAÇÃO VERTICAL TOTALMENTE REFLETIVA - CHAPA DE ALUMÍNIO</t>
    </r>
  </si>
  <si>
    <r>
      <rPr>
        <b/>
        <sz val="9"/>
        <rFont val="Arial"/>
        <family val="2"/>
      </rPr>
      <t>OBRAS DE ARTE CORRENTES</t>
    </r>
  </si>
  <si>
    <r>
      <rPr>
        <sz val="9"/>
        <rFont val="Arial"/>
        <family val="2"/>
      </rPr>
      <t>REMOÇÃO DE BUEIROS TUBULARES</t>
    </r>
  </si>
  <si>
    <r>
      <rPr>
        <sz val="9"/>
        <rFont val="Arial"/>
        <family val="2"/>
      </rPr>
      <t>CORPO DE BSTC D=0,60M (EXCETO ESCAVAÇÃO)</t>
    </r>
  </si>
  <si>
    <r>
      <rPr>
        <sz val="9"/>
        <rFont val="Arial"/>
        <family val="2"/>
      </rPr>
      <t>CORPO DE BSTC D=0,80M (EXCETO ESCAVAÇÃO)</t>
    </r>
  </si>
  <si>
    <r>
      <rPr>
        <sz val="9"/>
        <rFont val="Arial"/>
        <family val="2"/>
      </rPr>
      <t>CORPO DE BSTC D=1,00M (EXCETO ESCAVAÇÃO)</t>
    </r>
  </si>
  <si>
    <r>
      <rPr>
        <sz val="9"/>
        <rFont val="Arial"/>
        <family val="2"/>
      </rPr>
      <t>CORPO DE BSTC D=1,20M (EXCETO ESCAVAÇÃO)</t>
    </r>
  </si>
  <si>
    <r>
      <rPr>
        <sz val="9"/>
        <rFont val="Arial"/>
        <family val="2"/>
      </rPr>
      <t>CORPO DE BSTC D=1,50M (EXCETO ESCAVAÇÃO)</t>
    </r>
  </si>
  <si>
    <r>
      <rPr>
        <sz val="9"/>
        <rFont val="Arial"/>
        <family val="2"/>
      </rPr>
      <t>CORPO DE BDTC D=1,00M (EXCETO ESCAVAÇÃO)</t>
    </r>
  </si>
  <si>
    <r>
      <rPr>
        <sz val="9"/>
        <rFont val="Arial"/>
        <family val="2"/>
      </rPr>
      <t>CORPO DE BDTC D=0,80M (EXCETO ESCAVAÇÃO)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</si>
  <si>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6 de 11</t>
    </r>
  </si>
  <si>
    <r>
      <rPr>
        <sz val="9"/>
        <rFont val="Arial"/>
        <family val="2"/>
      </rPr>
      <t>CORPO DE BTTC D=1,00M (EXCETO ESCAVAÇÃO)</t>
    </r>
  </si>
  <si>
    <r>
      <rPr>
        <sz val="9"/>
        <rFont val="Arial"/>
        <family val="2"/>
      </rPr>
      <t>BOCA DE BSTC D=0,60M (AC/BC)</t>
    </r>
  </si>
  <si>
    <r>
      <rPr>
        <sz val="9"/>
        <rFont val="Arial"/>
        <family val="2"/>
      </rPr>
      <t>BOCA DE BSTC D=0,80M (AC/BC)</t>
    </r>
  </si>
  <si>
    <r>
      <rPr>
        <sz val="9"/>
        <rFont val="Arial"/>
        <family val="2"/>
      </rPr>
      <t>BOCA DE BSTC D=1,00M (AC/BC)</t>
    </r>
  </si>
  <si>
    <r>
      <rPr>
        <sz val="9"/>
        <rFont val="Arial"/>
        <family val="2"/>
      </rPr>
      <t>BOCA DE BSTC D=1,20M (AC/BC)</t>
    </r>
  </si>
  <si>
    <r>
      <rPr>
        <sz val="9"/>
        <rFont val="Arial"/>
        <family val="2"/>
      </rPr>
      <t>BOCA DE BSTC D=1,50M (AC/BC)</t>
    </r>
  </si>
  <si>
    <r>
      <rPr>
        <sz val="9"/>
        <rFont val="Arial"/>
        <family val="2"/>
      </rPr>
      <t>BOCA DE BDTC D=0,80M (AC/BC)</t>
    </r>
  </si>
  <si>
    <r>
      <rPr>
        <sz val="9"/>
        <rFont val="Arial"/>
        <family val="2"/>
      </rPr>
      <t>BOCA DE BDTC D=1,00M (AC/BC)</t>
    </r>
  </si>
  <si>
    <r>
      <rPr>
        <sz val="9"/>
        <rFont val="Arial"/>
        <family val="2"/>
      </rPr>
      <t>BOCA DE BTTC D=1,00M (AC/BC)</t>
    </r>
  </si>
  <si>
    <r>
      <rPr>
        <sz val="9"/>
        <rFont val="Arial"/>
        <family val="2"/>
      </rPr>
      <t>ARGAMASSA DE CIMENTO E AREIA 1:4 (AC)</t>
    </r>
  </si>
  <si>
    <r>
      <rPr>
        <sz val="9"/>
        <rFont val="Arial"/>
        <family val="2"/>
      </rPr>
      <t>FORMA DE PLACA COMPENSADA</t>
    </r>
  </si>
  <si>
    <r>
      <rPr>
        <sz val="9"/>
        <rFont val="Arial"/>
        <family val="2"/>
      </rPr>
      <t>CONFECÇÃO E INSTALAÇÃO DE GUIAS</t>
    </r>
  </si>
  <si>
    <r>
      <rPr>
        <b/>
        <sz val="9"/>
        <rFont val="Arial"/>
        <family val="2"/>
      </rPr>
      <t>SERVIÇOS DIVERSOS</t>
    </r>
  </si>
  <si>
    <r>
      <rPr>
        <sz val="9"/>
        <rFont val="Arial"/>
        <family val="2"/>
      </rPr>
      <t>GABIÕES (1,00 M)</t>
    </r>
  </si>
  <si>
    <r>
      <rPr>
        <sz val="9"/>
        <rFont val="Arial"/>
        <family val="2"/>
      </rPr>
      <t>GABIÕES (0,5 M)</t>
    </r>
  </si>
  <si>
    <r>
      <rPr>
        <sz val="9"/>
        <rFont val="Arial"/>
        <family val="2"/>
      </rPr>
      <t>COLCHÕES RENO (0,3 M)</t>
    </r>
  </si>
  <si>
    <r>
      <rPr>
        <sz val="9"/>
        <rFont val="Arial"/>
        <family val="2"/>
      </rPr>
      <t>RIP-RAP</t>
    </r>
  </si>
  <si>
    <r>
      <rPr>
        <sz val="9"/>
        <rFont val="Arial"/>
        <family val="2"/>
      </rPr>
      <t>DEMOLIÇÃO DE CONCRETO SIMPLES</t>
    </r>
  </si>
  <si>
    <r>
      <rPr>
        <sz val="9"/>
        <rFont val="Arial"/>
        <family val="2"/>
      </rPr>
      <t>DEMOLIÇÃO DE CONCRETO ARMADO</t>
    </r>
  </si>
  <si>
    <r>
      <rPr>
        <sz val="9"/>
        <rFont val="Arial"/>
        <family val="2"/>
      </rPr>
      <t>CONCRETO FCK=11 MPA P/ DRENAGEM</t>
    </r>
  </si>
  <si>
    <r>
      <rPr>
        <sz val="9"/>
        <rFont val="Arial"/>
        <family val="2"/>
      </rPr>
      <t>CONCRETO FCK=15 MPA P/ DRENAGEM</t>
    </r>
  </si>
  <si>
    <r>
      <rPr>
        <sz val="9"/>
        <rFont val="Arial"/>
        <family val="2"/>
      </rPr>
      <t>CONCRETO FCK=20 MPA P/ DRENAGEM</t>
    </r>
  </si>
  <si>
    <r>
      <rPr>
        <sz val="9"/>
        <rFont val="Arial"/>
        <family val="2"/>
      </rPr>
      <t>CONCRETO CICLÓPICO FCK=11 MPA P/ DRENAGEM</t>
    </r>
  </si>
  <si>
    <r>
      <rPr>
        <sz val="9"/>
        <rFont val="Arial"/>
        <family val="2"/>
      </rPr>
      <t>ENROCAMENTO DE PEDRA ARRUMADA</t>
    </r>
  </si>
  <si>
    <r>
      <rPr>
        <sz val="9"/>
        <rFont val="Arial"/>
        <family val="2"/>
      </rPr>
      <t>ENROCAMENTO DE PEDRA JOGADA</t>
    </r>
  </si>
  <si>
    <r>
      <rPr>
        <sz val="9"/>
        <rFont val="Arial"/>
        <family val="2"/>
      </rPr>
      <t>ENROCAMENTO DE PEDRA ARGAMASSADA (AC/BC)</t>
    </r>
  </si>
  <si>
    <r>
      <rPr>
        <sz val="9"/>
        <rFont val="Arial"/>
        <family val="2"/>
      </rPr>
      <t>PATROLAMENTO</t>
    </r>
  </si>
  <si>
    <r>
      <rPr>
        <sz val="9"/>
        <rFont val="Arial"/>
        <family val="2"/>
      </rPr>
      <t>ARE</t>
    </r>
  </si>
  <si>
    <r>
      <rPr>
        <sz val="9"/>
        <rFont val="Arial"/>
        <family val="2"/>
      </rPr>
      <t>ESCAVAÇÃO MANUAL</t>
    </r>
  </si>
  <si>
    <r>
      <rPr>
        <b/>
        <sz val="9"/>
        <rFont val="Arial"/>
        <family val="2"/>
      </rPr>
      <t>CONSERVAÇÃO ROTINEIRA</t>
    </r>
  </si>
  <si>
    <r>
      <rPr>
        <sz val="9"/>
        <rFont val="Arial"/>
        <family val="2"/>
      </rPr>
      <t>FRESAGEM DESCONTÍNUA PARA REPARO LOCALIZADO</t>
    </r>
  </si>
  <si>
    <r>
      <rPr>
        <sz val="9"/>
        <rFont val="Arial"/>
        <family val="2"/>
      </rPr>
      <t>TAPA BURACO (EXCETO FORN. E TRANSP. MAT.)</t>
    </r>
  </si>
  <si>
    <r>
      <rPr>
        <sz val="9"/>
        <rFont val="Arial"/>
        <family val="2"/>
      </rPr>
      <t>REMENDO PROFUNDO (EXCETO FORN. E TRANSP. MAT.)</t>
    </r>
  </si>
  <si>
    <r>
      <rPr>
        <sz val="9"/>
        <rFont val="Arial"/>
        <family val="2"/>
      </rPr>
      <t>ROÇADA MANUAL</t>
    </r>
  </si>
  <si>
    <r>
      <rPr>
        <sz val="9"/>
        <rFont val="Arial"/>
        <family val="2"/>
      </rPr>
      <t>Ha</t>
    </r>
  </si>
  <si>
    <r>
      <rPr>
        <sz val="9"/>
        <rFont val="Arial"/>
        <family val="2"/>
      </rPr>
      <t>ROÇADA COM ROÇADEIRA COSTAL</t>
    </r>
  </si>
  <si>
    <r>
      <rPr>
        <sz val="9"/>
        <rFont val="Arial"/>
        <family val="2"/>
      </rPr>
      <t>ROÇADA MECÂNIZADA</t>
    </r>
  </si>
  <si>
    <r>
      <rPr>
        <sz val="9"/>
        <rFont val="Arial"/>
        <family val="2"/>
      </rPr>
      <t>CAPINA MANUAL</t>
    </r>
  </si>
  <si>
    <r>
      <rPr>
        <sz val="9"/>
        <rFont val="Arial"/>
        <family val="2"/>
      </rPr>
      <t>LIMPEZA DE MEIO-FIO E DESCIDA D´AGUA</t>
    </r>
  </si>
  <si>
    <r>
      <rPr>
        <sz val="9"/>
        <rFont val="Arial"/>
        <family val="2"/>
      </rPr>
      <t>LIMPEZA DE SARJETA</t>
    </r>
  </si>
  <si>
    <r>
      <rPr>
        <sz val="9"/>
        <rFont val="Arial"/>
        <family val="2"/>
      </rPr>
      <t>LIMPEZA DE VALETAS  DE CORTE</t>
    </r>
  </si>
  <si>
    <r>
      <rPr>
        <sz val="9"/>
        <rFont val="Arial"/>
        <family val="2"/>
      </rPr>
      <t>LIMPEZA DE PONTE</t>
    </r>
  </si>
  <si>
    <r>
      <rPr>
        <sz val="9"/>
        <rFont val="Arial"/>
        <family val="2"/>
      </rPr>
      <t>RECUPERAÇÃO DE PONTES DE MADEIRA</t>
    </r>
  </si>
  <si>
    <r>
      <rPr>
        <sz val="9"/>
        <rFont val="Arial"/>
        <family val="2"/>
      </rPr>
      <t>DESOBSTRUÇÃO DE BUEIROS</t>
    </r>
  </si>
  <si>
    <r>
      <rPr>
        <sz val="9"/>
        <rFont val="Arial"/>
        <family val="2"/>
      </rPr>
      <t>REMOÇÃO DE BARREIRA (MANUAL)</t>
    </r>
  </si>
  <si>
    <r>
      <rPr>
        <sz val="9"/>
        <rFont val="Arial"/>
        <family val="2"/>
      </rPr>
      <t>REMOÇÃO DE BARREIRA</t>
    </r>
  </si>
  <si>
    <r>
      <rPr>
        <sz val="9"/>
        <rFont val="Arial"/>
        <family val="2"/>
      </rPr>
      <t>RECOMPOSIÇÃO MANUAL DE ATERRO</t>
    </r>
  </si>
  <si>
    <r>
      <rPr>
        <sz val="9"/>
        <rFont val="Arial"/>
        <family val="2"/>
      </rPr>
      <t>RECOMPOSIÇÃO MECÂNIZADA DE ATERRO</t>
    </r>
  </si>
  <si>
    <r>
      <rPr>
        <sz val="9"/>
        <rFont val="Arial"/>
        <family val="2"/>
      </rPr>
      <t>RECOMPOSIÇÃO DE GUARDA-CORPO (EXCETO TRANSPORTE)</t>
    </r>
  </si>
  <si>
    <r>
      <rPr>
        <sz val="9"/>
        <rFont val="Arial"/>
        <family val="2"/>
      </rPr>
      <t>CAIAÇÃO (3 DEMÃOS)</t>
    </r>
  </si>
  <si>
    <r>
      <rPr>
        <sz val="9"/>
        <rFont val="Arial"/>
        <family val="2"/>
      </rPr>
      <t>SELAGEM DE TRINCA(EXC. MAT. BET. E TRANSP. MAT.) (AC)</t>
    </r>
  </si>
  <si>
    <r>
      <rPr>
        <sz val="9"/>
        <rFont val="Arial"/>
        <family val="2"/>
      </rPr>
      <t>l</t>
    </r>
  </si>
  <si>
    <r>
      <rPr>
        <sz val="9"/>
        <rFont val="Arial"/>
        <family val="2"/>
      </rPr>
      <t>USINAGEM DE PRÉ-MISTURADO A FRIO - PMF</t>
    </r>
  </si>
  <si>
    <r>
      <rPr>
        <sz val="9"/>
        <rFont val="Arial"/>
        <family val="2"/>
      </rPr>
      <t>USINAGEM DE CONCRETO BETUMINOSO USINADO À QUENTE - CBUQ - FAIXA C</t>
    </r>
  </si>
  <si>
    <r>
      <rPr>
        <b/>
        <sz val="9"/>
        <rFont val="Arial"/>
        <family val="2"/>
      </rPr>
      <t>PAVIMENTAÇÃO URBANA</t>
    </r>
  </si>
  <si>
    <r>
      <rPr>
        <sz val="9"/>
        <rFont val="Arial"/>
        <family val="2"/>
      </rPr>
      <t>LIMPEZA (PAV.URB.)</t>
    </r>
  </si>
  <si>
    <r>
      <rPr>
        <sz val="9"/>
        <rFont val="Arial"/>
        <family val="2"/>
      </rPr>
      <t>CARGA DE ENTULHOS (PAV.URB.)</t>
    </r>
  </si>
  <si>
    <r>
      <rPr>
        <sz val="9"/>
        <rFont val="Arial"/>
        <family val="2"/>
      </rPr>
      <t>TRANSPORTE DE ENTULHOS (PAV.URB.)</t>
    </r>
  </si>
  <si>
    <r>
      <rPr>
        <sz val="9"/>
        <rFont val="Arial"/>
        <family val="2"/>
      </rPr>
      <t>ESCAVAÇÃO E CARGA DE MAT. DE 1ºCAT (PAV.URB.)</t>
    </r>
  </si>
  <si>
    <r>
      <rPr>
        <sz val="9"/>
        <rFont val="Arial"/>
        <family val="2"/>
      </rPr>
      <t>TRANSPORTE DE MAT. DE 1º CAT.-À CAMINHÃO (PAV.URB.)</t>
    </r>
  </si>
  <si>
    <r>
      <rPr>
        <sz val="9"/>
        <rFont val="Arial"/>
        <family val="2"/>
      </rPr>
      <t>COMPACTAÇÃO A 95% DO PROCTOR NORMAL (PAV.URB.)</t>
    </r>
  </si>
  <si>
    <r>
      <rPr>
        <sz val="9"/>
        <rFont val="Arial"/>
        <family val="2"/>
      </rPr>
      <t>COMPACTAÇÃO A 100% DO PROCTOR NORMAL (PAV.URB.)</t>
    </r>
  </si>
  <si>
    <r>
      <rPr>
        <sz val="9"/>
        <rFont val="Arial"/>
        <family val="2"/>
      </rPr>
      <t>REGULARIZAÇÃO E COMPACTAÇÃO DO SUB-LEITO (PAV.URB.)</t>
    </r>
  </si>
  <si>
    <r>
      <rPr>
        <sz val="9"/>
        <rFont val="Arial"/>
        <family val="2"/>
      </rPr>
      <t>ESCAVAÇÃO E CARGA DE MATERIAL DE JAZIDA (PAV.URB.)</t>
    </r>
  </si>
  <si>
    <r>
      <rPr>
        <sz val="9"/>
        <rFont val="Arial"/>
        <family val="2"/>
      </rPr>
      <t>TRANSPORTE DE MATERIAL DE JAZIDA (CASCALHO) (PAV.URB.)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</si>
  <si>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7 de 11</t>
    </r>
  </si>
  <si>
    <r>
      <rPr>
        <sz val="9"/>
        <rFont val="Arial"/>
        <family val="2"/>
      </rPr>
      <t>ESTABILIZAÇÃO GRANULOMÉTRICA SEM MISTURA (PAV.URB.)</t>
    </r>
  </si>
  <si>
    <r>
      <rPr>
        <sz val="9"/>
        <rFont val="Arial"/>
        <family val="2"/>
      </rPr>
      <t>ESTABILIZAÇÃO SOLO-CIMENTO 2% PESO-PISTA (PAV.URB.) S/ TRANS. LOCAL DE CIMENTO</t>
    </r>
  </si>
  <si>
    <r>
      <rPr>
        <sz val="9"/>
        <rFont val="Arial"/>
        <family val="2"/>
      </rPr>
      <t>IMPRIMAÇÃO (PAV.URB.)</t>
    </r>
  </si>
  <si>
    <r>
      <rPr>
        <sz val="9"/>
        <rFont val="Arial"/>
        <family val="2"/>
      </rPr>
      <t>PINTURA DE LIGAÇÃO (PAV.URB.)</t>
    </r>
  </si>
  <si>
    <r>
      <rPr>
        <sz val="9"/>
        <rFont val="Arial"/>
        <family val="2"/>
      </rPr>
      <t>TRATAMENTO SUPERFICIAL DUPLO - TSD (BC) (PAV.URB.)</t>
    </r>
  </si>
  <si>
    <r>
      <rPr>
        <sz val="9"/>
        <rFont val="Arial"/>
        <family val="2"/>
      </rPr>
      <t>CAPA SELANTE COM PÓ-DE-PEDRA (PAV.URB.)</t>
    </r>
  </si>
  <si>
    <r>
      <rPr>
        <sz val="9"/>
        <rFont val="Arial"/>
        <family val="2"/>
      </rPr>
      <t>CONCRETO BETUMINOSO USINADO À QUENTE - CBUQ (PAV. URB.)</t>
    </r>
  </si>
  <si>
    <r>
      <rPr>
        <sz val="9"/>
        <rFont val="Arial"/>
        <family val="2"/>
      </rPr>
      <t>PRÉ-MISTURADO A FRIO - PMF (PAV.URB.)</t>
    </r>
  </si>
  <si>
    <r>
      <rPr>
        <sz val="9"/>
        <rFont val="Arial"/>
        <family val="2"/>
      </rPr>
      <t>BLOKRET 8 CM - CONCRETO  FCK=25 MPA (PAV.URB.)</t>
    </r>
  </si>
  <si>
    <r>
      <rPr>
        <sz val="9"/>
        <rFont val="Arial"/>
        <family val="2"/>
      </rPr>
      <t>PARALELEPÍPEDO (PAV.URB.)</t>
    </r>
  </si>
  <si>
    <r>
      <rPr>
        <sz val="9"/>
        <rFont val="Arial"/>
        <family val="2"/>
      </rPr>
      <t>LAMA ASFÁLTICA FINA (PAV.URB.)</t>
    </r>
  </si>
  <si>
    <r>
      <rPr>
        <sz val="9"/>
        <rFont val="Arial"/>
        <family val="2"/>
      </rPr>
      <t>TRATAMENTO SUPERFICIAL SIMPLES - TSS (BC) (PAV.URB.)</t>
    </r>
  </si>
  <si>
    <r>
      <rPr>
        <sz val="9"/>
        <rFont val="Arial"/>
        <family val="2"/>
      </rPr>
      <t>MICRORREVESTIMENTO À FRIO - 0,8cm S/COMP. (BC) (PAV.URB.)</t>
    </r>
  </si>
  <si>
    <r>
      <rPr>
        <sz val="9"/>
        <rFont val="Arial"/>
        <family val="2"/>
      </rPr>
      <t>MICRORREVESTIMENTO À FRIO - 1,0cm S/COMP. (BC) (PAV.URB.)</t>
    </r>
  </si>
  <si>
    <r>
      <rPr>
        <sz val="9"/>
        <rFont val="Arial"/>
        <family val="2"/>
      </rPr>
      <t>TRANSPORTE LOCAL DE MATERIAL BETUMINOSO (PAV.URB.)</t>
    </r>
  </si>
  <si>
    <r>
      <rPr>
        <sz val="9"/>
        <rFont val="Arial"/>
        <family val="2"/>
      </rPr>
      <t>TRANSPORTE LOCAL DE MASSA ASFÁLTICA (PAV.URB.)</t>
    </r>
  </si>
  <si>
    <r>
      <rPr>
        <sz val="9"/>
        <rFont val="Arial"/>
        <family val="2"/>
      </rPr>
      <t>TRANSPORTE LOCAL DE AGREGADO (PAV.URB.)</t>
    </r>
  </si>
  <si>
    <r>
      <rPr>
        <sz val="9"/>
        <rFont val="Arial"/>
        <family val="2"/>
      </rPr>
      <t>TRANSPORTE LOCAL DE CIMENTO / CAL / FILLER (PAV.URB.)</t>
    </r>
  </si>
  <si>
    <r>
      <rPr>
        <sz val="9"/>
        <rFont val="Arial"/>
        <family val="2"/>
      </rPr>
      <t>CALÇADA EM CONCRETO DESEMPENADO 15MPa - ESPESSURA = 5cm (AC/BC)</t>
    </r>
  </si>
  <si>
    <r>
      <rPr>
        <sz val="9"/>
        <rFont val="Arial"/>
        <family val="2"/>
      </rPr>
      <t>MEIO FIO SEM SARJETA - MFU01</t>
    </r>
  </si>
  <si>
    <r>
      <rPr>
        <sz val="9"/>
        <rFont val="Arial"/>
        <family val="2"/>
      </rPr>
      <t>MEIO FIO COM SARJETA - MFU02</t>
    </r>
  </si>
  <si>
    <r>
      <rPr>
        <b/>
        <sz val="9"/>
        <rFont val="Arial"/>
        <family val="2"/>
      </rPr>
      <t>HORAS  DE  EQUIPAMENTO - OAE</t>
    </r>
  </si>
  <si>
    <r>
      <rPr>
        <sz val="9"/>
        <rFont val="Arial"/>
        <family val="2"/>
      </rPr>
      <t>GUINDASTE 30 T - MÍNIMO 10H/DIA</t>
    </r>
  </si>
  <si>
    <r>
      <rPr>
        <sz val="9"/>
        <rFont val="Arial"/>
        <family val="2"/>
      </rPr>
      <t>h</t>
    </r>
  </si>
  <si>
    <r>
      <rPr>
        <sz val="9"/>
        <rFont val="Arial"/>
        <family val="2"/>
      </rPr>
      <t>GUINDASTE 60 T - MÍNIMO 10H/DIA</t>
    </r>
  </si>
  <si>
    <r>
      <rPr>
        <sz val="9"/>
        <rFont val="Arial"/>
        <family val="2"/>
      </rPr>
      <t>GUINDASTE 90 T - MÍNIMO 10H/DIA</t>
    </r>
  </si>
  <si>
    <r>
      <rPr>
        <sz val="9"/>
        <rFont val="Arial"/>
        <family val="2"/>
      </rPr>
      <t>GUINDASTE 120 T - MÍNIMO 10H/DIA</t>
    </r>
  </si>
  <si>
    <r>
      <rPr>
        <b/>
        <sz val="9"/>
        <rFont val="Arial"/>
        <family val="2"/>
      </rPr>
      <t>GALERIA DE ÁGUAS PLUVIAIS / DRENAGEM URBANA</t>
    </r>
  </si>
  <si>
    <r>
      <rPr>
        <sz val="9"/>
        <rFont val="Arial"/>
        <family val="2"/>
      </rPr>
      <t>ESCAVAÇÃO MANUAL DE VALAS</t>
    </r>
  </si>
  <si>
    <r>
      <rPr>
        <sz val="9"/>
        <rFont val="Arial"/>
        <family val="2"/>
      </rPr>
      <t>ESCAVAÇÃO MECÂNICA EM TERRA</t>
    </r>
  </si>
  <si>
    <r>
      <rPr>
        <sz val="9"/>
        <rFont val="Arial"/>
        <family val="2"/>
      </rPr>
      <t>ESCAVAÇÃO MECÂNICA EM CASCALHO</t>
    </r>
  </si>
  <si>
    <r>
      <rPr>
        <sz val="9"/>
        <rFont val="Arial"/>
        <family val="2"/>
      </rPr>
      <t>ESCAVAÇÃO MECÂNICA EM ROCHA DECOMP. OU MATACÃO</t>
    </r>
  </si>
  <si>
    <r>
      <rPr>
        <sz val="9"/>
        <rFont val="Arial"/>
        <family val="2"/>
      </rPr>
      <t>ESCAVAÇÃO MECÂNICA EM SOLO MOLE</t>
    </r>
  </si>
  <si>
    <r>
      <rPr>
        <sz val="9"/>
        <rFont val="Arial"/>
        <family val="2"/>
      </rPr>
      <t>REATERRO APILOADO DE VALAS</t>
    </r>
  </si>
  <si>
    <r>
      <rPr>
        <sz val="9"/>
        <rFont val="Arial"/>
        <family val="2"/>
      </rPr>
      <t>REATERRO DE VALAS C/ COMPACTAÇÃO VIBRATÓRIA</t>
    </r>
  </si>
  <si>
    <r>
      <rPr>
        <sz val="9"/>
        <rFont val="Arial"/>
        <family val="2"/>
      </rPr>
      <t>FORNECIMENTO E ASSENTAMENTO DE TUBO D=0,40 M</t>
    </r>
  </si>
  <si>
    <r>
      <rPr>
        <sz val="9"/>
        <rFont val="Arial"/>
        <family val="2"/>
      </rPr>
      <t>FORNECIMENTO E ASSENTAMENTO DE TUBO D=0,60 M</t>
    </r>
  </si>
  <si>
    <r>
      <rPr>
        <sz val="9"/>
        <rFont val="Arial"/>
        <family val="2"/>
      </rPr>
      <t>FORNECIMENTO E ASSENTAMENTO DE TUBO D=0,80 M</t>
    </r>
  </si>
  <si>
    <r>
      <rPr>
        <sz val="9"/>
        <rFont val="Arial"/>
        <family val="2"/>
      </rPr>
      <t>FORNECIMENTO E ASSENTAMENTO DE TUBO D=1,00 M</t>
    </r>
  </si>
  <si>
    <r>
      <rPr>
        <sz val="9"/>
        <rFont val="Arial"/>
        <family val="2"/>
      </rPr>
      <t>FORNECIMENTO E ASSENTAMENTO DE TUBO D=1,20 M</t>
    </r>
  </si>
  <si>
    <r>
      <rPr>
        <sz val="9"/>
        <rFont val="Arial"/>
        <family val="2"/>
      </rPr>
      <t>FORNECIMENTO E ASSENTAMENTO DE TUBO D=1,50 M</t>
    </r>
  </si>
  <si>
    <r>
      <rPr>
        <sz val="9"/>
        <rFont val="Arial"/>
        <family val="2"/>
      </rPr>
      <t>POÇO DE VISITA PARA REDE D=0,40 M (AC/BC)</t>
    </r>
  </si>
  <si>
    <r>
      <rPr>
        <sz val="9"/>
        <rFont val="Arial"/>
        <family val="2"/>
      </rPr>
      <t>ACRÉSCIMO NA ALTURA DO P.V. PARA REDE D= 0,40 M (AC)</t>
    </r>
  </si>
  <si>
    <r>
      <rPr>
        <sz val="9"/>
        <rFont val="Arial"/>
        <family val="2"/>
      </rPr>
      <t>POÇO DE VISITA PARA REDE D=0,60 M, PARTE FIXA C/1,00M DE ALTURA (AC/BC)</t>
    </r>
  </si>
  <si>
    <r>
      <rPr>
        <sz val="9"/>
        <rFont val="Arial"/>
        <family val="2"/>
      </rPr>
      <t>ACRÉSCIMO NA ALTURA DO P.V. PARA REDE D= 0,60 M (AC)</t>
    </r>
  </si>
  <si>
    <r>
      <rPr>
        <sz val="9"/>
        <rFont val="Arial"/>
        <family val="2"/>
      </rPr>
      <t>POÇO DE VISITA PARA REDE D=0,80 M, PARTE FIXA C/ 1,00M DE ALTURA (AC/BC)</t>
    </r>
  </si>
  <si>
    <r>
      <rPr>
        <sz val="9"/>
        <rFont val="Arial"/>
        <family val="2"/>
      </rPr>
      <t>ACRÉSCIMO NA ALTURA DO P.V. PARA REDE D= 0,80 M (AC)</t>
    </r>
  </si>
  <si>
    <r>
      <rPr>
        <sz val="9"/>
        <rFont val="Arial"/>
        <family val="2"/>
      </rPr>
      <t>POÇO DE VISITA PARA REDE D=1,00 M, PARTE FIXA C/ 1,00 M DE ALTURA (AC/BC)</t>
    </r>
  </si>
  <si>
    <r>
      <rPr>
        <sz val="9"/>
        <rFont val="Arial"/>
        <family val="2"/>
      </rPr>
      <t>ACRÉSCIMO NA ALTURA DO POÇO DE VISITA PARA REDE D=1,00 M (AC)</t>
    </r>
  </si>
  <si>
    <r>
      <rPr>
        <sz val="9"/>
        <rFont val="Arial"/>
        <family val="2"/>
      </rPr>
      <t>POÇO DE VISITA PARA REDE D=1,20 M, PARTE FIXA C/ 1,00 M DE ALTURA (AC/BC)</t>
    </r>
  </si>
  <si>
    <r>
      <rPr>
        <sz val="9"/>
        <rFont val="Arial"/>
        <family val="2"/>
      </rPr>
      <t>ACRÉSCIMO NA ALTURA DO P.V. PARA REDE D= 1,20 M (AC)</t>
    </r>
  </si>
  <si>
    <r>
      <rPr>
        <sz val="9"/>
        <rFont val="Arial"/>
        <family val="2"/>
      </rPr>
      <t>POÇO DE VISITA PARA REDE D=1,50 M, PARTE FIXA C/ 1,00 M DE ALTURA (AC/BC)</t>
    </r>
  </si>
  <si>
    <r>
      <rPr>
        <sz val="9"/>
        <rFont val="Arial"/>
        <family val="2"/>
      </rPr>
      <t>ACRÉSCIMO NA ALTURA DO POÇO DE VISITA PARA REDE D=1,50 M (AC)</t>
    </r>
  </si>
  <si>
    <r>
      <rPr>
        <sz val="9"/>
        <rFont val="Arial"/>
        <family val="2"/>
      </rPr>
      <t>CHAMINÉ PARA POÇO DE VISITA,INCLUSIVE TAMPÃO E ANEL (AC/BC)</t>
    </r>
  </si>
  <si>
    <r>
      <rPr>
        <sz val="9"/>
        <rFont val="Arial"/>
        <family val="2"/>
      </rPr>
      <t>BOCA-DE-LOBO, ALTURA MÉDIA DE 1,30 M (AC/BC)</t>
    </r>
  </si>
  <si>
    <r>
      <rPr>
        <sz val="9"/>
        <rFont val="Arial"/>
        <family val="2"/>
      </rPr>
      <t>DRENO DE TUBO PEAD 100MM (0,5MX0,4M) (GAP) (AC/BC)</t>
    </r>
  </si>
  <si>
    <r>
      <rPr>
        <sz val="9"/>
        <rFont val="Arial"/>
        <family val="2"/>
      </rPr>
      <t>GEOTEXTIL - BIDIM RT-16 OU EQUIVALENTE</t>
    </r>
  </si>
  <si>
    <r>
      <rPr>
        <sz val="9"/>
        <rFont val="Arial"/>
        <family val="2"/>
      </rPr>
      <t>LASTRO DE BRITA (GAP)</t>
    </r>
  </si>
  <si>
    <r>
      <rPr>
        <sz val="9"/>
        <rFont val="Arial"/>
        <family val="2"/>
      </rPr>
      <t>LASTRO DE PEDRA MARROADA (GAP)</t>
    </r>
  </si>
  <si>
    <r>
      <rPr>
        <sz val="9"/>
        <rFont val="Arial"/>
        <family val="2"/>
      </rPr>
      <t>ESCORAMENTO CONTÍNUO EM VALAS(ESP. 2,00M)</t>
    </r>
  </si>
  <si>
    <r>
      <rPr>
        <sz val="9"/>
        <rFont val="Arial"/>
        <family val="2"/>
      </rPr>
      <t>ESCORAMENTO DESCONTÍNUO EM VALAS(ESPAÇ.1,80 M)</t>
    </r>
  </si>
  <si>
    <r>
      <rPr>
        <sz val="9"/>
        <rFont val="Arial"/>
        <family val="2"/>
      </rPr>
      <t>ESCAVAÇÃO DE MATERIAL DE 3ª CATEGORIA EM VALAS (GAP)</t>
    </r>
  </si>
  <si>
    <r>
      <rPr>
        <sz val="9"/>
        <rFont val="Arial"/>
        <family val="2"/>
      </rPr>
      <t>CARGA DE MATERIAL DE GALERIAS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</si>
  <si>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8 de 11</t>
    </r>
  </si>
  <si>
    <r>
      <rPr>
        <b/>
        <sz val="9"/>
        <rFont val="Arial"/>
        <family val="2"/>
      </rPr>
      <t>ESCAVAÇÃO - OAE</t>
    </r>
  </si>
  <si>
    <r>
      <rPr>
        <sz val="9"/>
        <rFont val="Arial"/>
        <family val="2"/>
      </rPr>
      <t>ESCAVAÇÃO MANUAL MAT. 1ª CAT.</t>
    </r>
  </si>
  <si>
    <r>
      <rPr>
        <sz val="9"/>
        <rFont val="Arial"/>
        <family val="2"/>
      </rPr>
      <t>ESCAVAÇÃO MANUAL MAT. 2ª CAT.</t>
    </r>
  </si>
  <si>
    <r>
      <rPr>
        <sz val="9"/>
        <rFont val="Arial"/>
        <family val="2"/>
      </rPr>
      <t>ESCAVAÇÃO MANUAL MAT. 3ª CAT.</t>
    </r>
  </si>
  <si>
    <r>
      <rPr>
        <sz val="9"/>
        <rFont val="Arial"/>
        <family val="2"/>
      </rPr>
      <t>ESCAVAÇÃO MECÂNIZADA</t>
    </r>
  </si>
  <si>
    <r>
      <rPr>
        <sz val="9"/>
        <rFont val="Arial"/>
        <family val="2"/>
      </rPr>
      <t>LASTRO DE PEDRA</t>
    </r>
  </si>
  <si>
    <r>
      <rPr>
        <sz val="9"/>
        <rFont val="Arial"/>
        <family val="2"/>
      </rPr>
      <t>CONCRETO FCK=15 MPA</t>
    </r>
  </si>
  <si>
    <r>
      <rPr>
        <sz val="9"/>
        <rFont val="Arial"/>
        <family val="2"/>
      </rPr>
      <t>CONCRETO FCK=20 MPA</t>
    </r>
  </si>
  <si>
    <r>
      <rPr>
        <sz val="9"/>
        <rFont val="Arial"/>
        <family val="2"/>
      </rPr>
      <t>ENSECADEIRA</t>
    </r>
  </si>
  <si>
    <r>
      <rPr>
        <sz val="9"/>
        <rFont val="Arial"/>
        <family val="2"/>
      </rPr>
      <t>ENCHIMENTO COM ARGILA</t>
    </r>
  </si>
  <si>
    <r>
      <rPr>
        <b/>
        <sz val="9"/>
        <rFont val="Arial"/>
        <family val="2"/>
      </rPr>
      <t>TUBULÃO CEU ABERTO (TCA)</t>
    </r>
  </si>
  <si>
    <r>
      <rPr>
        <sz val="9"/>
        <rFont val="Arial"/>
        <family val="2"/>
      </rPr>
      <t>(TCA) EM SOLO MAT. 1ª CAT.</t>
    </r>
  </si>
  <si>
    <r>
      <rPr>
        <sz val="9"/>
        <rFont val="Arial"/>
        <family val="2"/>
      </rPr>
      <t>(TCA) EM PEDRA MAT. 2ª CAT.</t>
    </r>
  </si>
  <si>
    <r>
      <rPr>
        <sz val="9"/>
        <rFont val="Arial"/>
        <family val="2"/>
      </rPr>
      <t>(TCA) EM ROCHA MAT. 3ª CAT.</t>
    </r>
  </si>
  <si>
    <r>
      <rPr>
        <sz val="9"/>
        <rFont val="Arial"/>
        <family val="2"/>
      </rPr>
      <t>(TCA) ALARG. BASE MAT. 1ª CAT.</t>
    </r>
  </si>
  <si>
    <r>
      <rPr>
        <sz val="9"/>
        <rFont val="Arial"/>
        <family val="2"/>
      </rPr>
      <t>(TCA) ALARG. BASE MAT. 2ª CAT.</t>
    </r>
  </si>
  <si>
    <r>
      <rPr>
        <sz val="9"/>
        <rFont val="Arial"/>
        <family val="2"/>
      </rPr>
      <t>(TCA) ALARG. BASE MAT. 3ª CAT.</t>
    </r>
  </si>
  <si>
    <r>
      <rPr>
        <b/>
        <sz val="9"/>
        <rFont val="Arial"/>
        <family val="2"/>
      </rPr>
      <t>TUBULÃO AR COMPRIMIDO (TAC)</t>
    </r>
  </si>
  <si>
    <r>
      <rPr>
        <sz val="9"/>
        <rFont val="Arial"/>
        <family val="2"/>
      </rPr>
      <t>(TAC) EM SOLO MAT. 1ª CAT.</t>
    </r>
  </si>
  <si>
    <r>
      <rPr>
        <sz val="9"/>
        <rFont val="Arial"/>
        <family val="2"/>
      </rPr>
      <t>(TAC) ALARG. BASE MAT. 1ª CAT.</t>
    </r>
  </si>
  <si>
    <r>
      <rPr>
        <sz val="9"/>
        <rFont val="Arial"/>
        <family val="2"/>
      </rPr>
      <t>(TAC) EM PEDRA MAT. 2ª CAT.</t>
    </r>
  </si>
  <si>
    <r>
      <rPr>
        <sz val="9"/>
        <rFont val="Arial"/>
        <family val="2"/>
      </rPr>
      <t>(TAC) ALARG. BASE MAT. 2ª CAT.</t>
    </r>
  </si>
  <si>
    <r>
      <rPr>
        <sz val="9"/>
        <rFont val="Arial"/>
        <family val="2"/>
      </rPr>
      <t>(TAC) EM ROCHA MAT. 3ª CAT.</t>
    </r>
  </si>
  <si>
    <r>
      <rPr>
        <sz val="9"/>
        <rFont val="Arial"/>
        <family val="2"/>
      </rPr>
      <t>(TAC) ALARG. BASE MAT. 3ª CAT.</t>
    </r>
  </si>
  <si>
    <r>
      <rPr>
        <sz val="9"/>
        <rFont val="Arial"/>
        <family val="2"/>
      </rPr>
      <t>CONCRETO FCK=25 MPA</t>
    </r>
  </si>
  <si>
    <r>
      <rPr>
        <sz val="9"/>
        <rFont val="Arial"/>
        <family val="2"/>
      </rPr>
      <t>CONCRETO FCK=30 MPA</t>
    </r>
  </si>
  <si>
    <r>
      <rPr>
        <sz val="9"/>
        <rFont val="Arial"/>
        <family val="2"/>
      </rPr>
      <t>CONCRETO FCK=35 MPA</t>
    </r>
  </si>
  <si>
    <r>
      <rPr>
        <b/>
        <sz val="9"/>
        <rFont val="Arial"/>
        <family val="2"/>
      </rPr>
      <t>ESCORAMENTO</t>
    </r>
  </si>
  <si>
    <r>
      <rPr>
        <sz val="9"/>
        <rFont val="Arial"/>
        <family val="2"/>
      </rPr>
      <t>ESCORAMENTO PARA PONTE</t>
    </r>
  </si>
  <si>
    <r>
      <rPr>
        <sz val="9"/>
        <rFont val="Arial"/>
        <family val="2"/>
      </rPr>
      <t>ESCORAMENTO PARA BUEIRO</t>
    </r>
  </si>
  <si>
    <r>
      <rPr>
        <sz val="9"/>
        <rFont val="Arial"/>
        <family val="2"/>
      </rPr>
      <t>TRANSLADO, LANÇAMENTO E POSICIONAMENTO DE PRÉ-LAJES</t>
    </r>
  </si>
  <si>
    <r>
      <rPr>
        <b/>
        <sz val="9"/>
        <rFont val="Arial"/>
        <family val="2"/>
      </rPr>
      <t>AÇO E FORMAS</t>
    </r>
  </si>
  <si>
    <r>
      <rPr>
        <sz val="9"/>
        <rFont val="Arial"/>
        <family val="2"/>
      </rPr>
      <t>FORMA CHAPA COMPENSADA RESINADA 12 mm - UTILIZAÇÃO 1X (CONFECÇÃO, INSTALAÇÃO E RETIRADA)</t>
    </r>
  </si>
  <si>
    <r>
      <rPr>
        <sz val="9"/>
        <rFont val="Arial"/>
        <family val="2"/>
      </rPr>
      <t>FORMA CHAPA COMPENSADA PLASTIFICADA 17 mm - UTILIZAÇÃO 1X (CONFECÇÃO, INSTALAÇÃO E RETIRADA)</t>
    </r>
  </si>
  <si>
    <r>
      <rPr>
        <sz val="9"/>
        <rFont val="Arial"/>
        <family val="2"/>
      </rPr>
      <t>FORMA CHAPA COMPENSADA RESINADA 12 mm - UTILIZAÇÃO 3X (CONFECÇÃO, INSTALAÇÃO E RETIRADA)</t>
    </r>
  </si>
  <si>
    <r>
      <rPr>
        <sz val="9"/>
        <rFont val="Arial"/>
        <family val="2"/>
      </rPr>
      <t>FORMA CHAPA COMPENSADA PLASTIFICADA 17 mm - UTILIZAÇÃO 3X (CONFECÇÃO, INSTALAÇÃO E RETIRADA)</t>
    </r>
  </si>
  <si>
    <r>
      <rPr>
        <sz val="9"/>
        <rFont val="Arial"/>
        <family val="2"/>
      </rPr>
      <t>AÇO CA50/60 AQUISIÇÃO, ARMAÇÃO E COLOCAÇÃO (INCLUSO PERDAS)</t>
    </r>
  </si>
  <si>
    <r>
      <rPr>
        <sz val="9"/>
        <rFont val="Arial"/>
        <family val="2"/>
      </rPr>
      <t>Kg</t>
    </r>
  </si>
  <si>
    <r>
      <rPr>
        <b/>
        <sz val="9"/>
        <rFont val="Arial"/>
        <family val="2"/>
      </rPr>
      <t>PROTENSÃO</t>
    </r>
  </si>
  <si>
    <r>
      <rPr>
        <sz val="9"/>
        <rFont val="Arial"/>
        <family val="2"/>
      </rPr>
      <t>FORNECIMENTO, CORTE E COLOCAÇÃO DE CABO CP-190 RB D=12,7mm C/ ADERÊNCIA</t>
    </r>
  </si>
  <si>
    <r>
      <rPr>
        <sz val="9"/>
        <rFont val="Arial"/>
        <family val="2"/>
      </rPr>
      <t>FORNECIMENTO, CORTE E COLOCAÇÃO DE CABO CP-190 RB D=15,2mm C/ ADERÊNCIA</t>
    </r>
  </si>
  <si>
    <r>
      <rPr>
        <sz val="9"/>
        <rFont val="Arial"/>
        <family val="2"/>
      </rPr>
      <t>FORNECIMENTO, CORTE E COLOCAÇÃO DE BAINHA METÁLICA D=55,0mm P/ 6 CORDOALHAS (D=12,7mm) - MAC</t>
    </r>
  </si>
  <si>
    <r>
      <rPr>
        <sz val="9"/>
        <rFont val="Arial"/>
        <family val="2"/>
      </rPr>
      <t>FORNECIMENTO, CORTE E COLOCAÇÃO DE BAINHA METÁLICA D=70,0mm P/ 12 CORDOALHAS (D=12,7mm) - MAC</t>
    </r>
  </si>
  <si>
    <r>
      <rPr>
        <sz val="9"/>
        <rFont val="Arial"/>
        <family val="2"/>
      </rPr>
      <t>FORNECIMENTO, CORTE E COLOCAÇÃO DE BAINHA METÁLICA D=60,0mm P/ 6 CORDOALHAS (D=15,2mm) - MAC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</si>
  <si>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9 de 11</t>
    </r>
  </si>
  <si>
    <r>
      <rPr>
        <sz val="9"/>
        <rFont val="Arial"/>
        <family val="2"/>
      </rPr>
      <t>FORNECIMENTO, CORTE E COLOCAÇÃO DE BAINHA METÁLICA D=80,0mm P/ 12 CORDOALHAS (D=15,2mm) - MAC</t>
    </r>
  </si>
  <si>
    <r>
      <rPr>
        <sz val="9"/>
        <rFont val="Arial"/>
        <family val="2"/>
      </rPr>
      <t>FORNECIMENTO E COLOCAÇÃO DE ANCORAGENS ATIVAS, PROTENSÃO E INJEÇÃO DE NATA DE CIMENTO (6 CORDOALHAS D=12,7mm) - MAC</t>
    </r>
  </si>
  <si>
    <r>
      <rPr>
        <sz val="9"/>
        <rFont val="Arial"/>
        <family val="2"/>
      </rPr>
      <t>FORNECIMENTO E COLOCAÇÃO DE ANCORAGENS ATIVAS, PROTENSÃO E INJEÇÃO DE NATA DE CIMENTO (12 CORDOALHAS D=12,7mm) - MAC</t>
    </r>
  </si>
  <si>
    <r>
      <rPr>
        <sz val="9"/>
        <rFont val="Arial"/>
        <family val="2"/>
      </rPr>
      <t>FORNECIMENTO E COLOCAÇÃO DE ANCORAGENS ATIVAS, PROTENSÃO E INJEÇÃO DE NATA DE CIMENTO (6 CORDOALHAS D=15,2mm) - MAC</t>
    </r>
  </si>
  <si>
    <r>
      <rPr>
        <sz val="9"/>
        <rFont val="Arial"/>
        <family val="2"/>
      </rPr>
      <t>FORNECIMENTO E COLOCAÇÃO DE ANCORAGENS ATIVAS, PROTENSÃO E INJEÇÃO DE NATA DE CIMENTO (12 CORDOALHAS D=15,2mm) - MAC</t>
    </r>
  </si>
  <si>
    <r>
      <rPr>
        <b/>
        <sz val="9"/>
        <rFont val="Arial"/>
        <family val="2"/>
      </rPr>
      <t>SERVIÇOS COMPLEMENTARES</t>
    </r>
  </si>
  <si>
    <r>
      <rPr>
        <sz val="9"/>
        <rFont val="Arial"/>
        <family val="2"/>
      </rPr>
      <t>PINTURA À CAL (3 DEMÃOS)</t>
    </r>
  </si>
  <si>
    <r>
      <rPr>
        <sz val="9"/>
        <rFont val="Arial"/>
        <family val="2"/>
      </rPr>
      <t>PINTURA COM NATA DE CIMENTO</t>
    </r>
  </si>
  <si>
    <r>
      <rPr>
        <sz val="9"/>
        <rFont val="Arial"/>
        <family val="2"/>
      </rPr>
      <t>SINALIZAÇÃO-PINTURA FLUORESCENTE</t>
    </r>
  </si>
  <si>
    <r>
      <rPr>
        <sz val="9"/>
        <rFont val="Arial"/>
        <family val="2"/>
      </rPr>
      <t>DRENOS 100 MM</t>
    </r>
  </si>
  <si>
    <r>
      <rPr>
        <sz val="9"/>
        <rFont val="Arial"/>
        <family val="2"/>
      </rPr>
      <t>NEOPRENE</t>
    </r>
  </si>
  <si>
    <r>
      <rPr>
        <sz val="9"/>
        <rFont val="Arial"/>
        <family val="2"/>
      </rPr>
      <t>LIMPEZA GERAL</t>
    </r>
  </si>
  <si>
    <r>
      <rPr>
        <sz val="9"/>
        <rFont val="Arial"/>
        <family val="2"/>
      </rPr>
      <t>CONCRETO CICLÓPICO FCK=15 MPA</t>
    </r>
  </si>
  <si>
    <r>
      <rPr>
        <b/>
        <sz val="9"/>
        <rFont val="Arial"/>
        <family val="2"/>
      </rPr>
      <t>TRANSPORTES</t>
    </r>
  </si>
  <si>
    <r>
      <rPr>
        <sz val="9"/>
        <rFont val="Arial"/>
        <family val="2"/>
      </rPr>
      <t>TRANSPORTE LOCAL DE CONCRETO</t>
    </r>
  </si>
  <si>
    <r>
      <rPr>
        <sz val="9"/>
        <rFont val="Arial"/>
        <family val="2"/>
      </rPr>
      <t>TRANSPORTE LOCAL DE TUBOS</t>
    </r>
  </si>
  <si>
    <r>
      <rPr>
        <sz val="9"/>
        <rFont val="Arial"/>
        <family val="2"/>
      </rPr>
      <t>TRANSPORTE COMERCIAL DE MATERIAL BÁSICO</t>
    </r>
  </si>
  <si>
    <r>
      <rPr>
        <sz val="9"/>
        <rFont val="Arial"/>
        <family val="2"/>
      </rPr>
      <t>TRANSPORTE COMERCIAL DE GRAMA</t>
    </r>
  </si>
  <si>
    <r>
      <rPr>
        <sz val="9"/>
        <rFont val="Arial"/>
        <family val="2"/>
      </rPr>
      <t>TRANSPORTE COMERCIAL DE MADEIRA</t>
    </r>
  </si>
  <si>
    <r>
      <rPr>
        <sz val="9"/>
        <rFont val="Arial"/>
        <family val="2"/>
      </rPr>
      <t>TRANSPORTE COMERCIAL DE TUBOS</t>
    </r>
  </si>
  <si>
    <r>
      <rPr>
        <sz val="9"/>
        <rFont val="Arial"/>
        <family val="2"/>
      </rPr>
      <t>TRANSPORTE COMERCIAL DE AGREGADOS - OAE</t>
    </r>
  </si>
  <si>
    <r>
      <rPr>
        <sz val="9"/>
        <rFont val="Arial"/>
        <family val="2"/>
      </rPr>
      <t>TRANSPORTE DE PRÉ MOLDADOS EM CAMINHÃO PRANCHA 3 EIXOS - CAP. 30 T</t>
    </r>
  </si>
  <si>
    <r>
      <rPr>
        <sz val="9"/>
        <rFont val="Arial"/>
        <family val="2"/>
      </rPr>
      <t>TRANSPORTE DE GUINDASTE 30 T - KM RODADO</t>
    </r>
  </si>
  <si>
    <r>
      <rPr>
        <sz val="9"/>
        <rFont val="Arial"/>
        <family val="2"/>
      </rPr>
      <t>Km</t>
    </r>
  </si>
  <si>
    <r>
      <rPr>
        <sz val="9"/>
        <rFont val="Arial"/>
        <family val="2"/>
      </rPr>
      <t>TRANSPORTE DE GUINDASTE 60 T - KM RODADO</t>
    </r>
  </si>
  <si>
    <r>
      <rPr>
        <sz val="9"/>
        <rFont val="Arial"/>
        <family val="2"/>
      </rPr>
      <t>TRANSPORTE DE GUINDASTE 90 T - KM RODADO</t>
    </r>
  </si>
  <si>
    <r>
      <rPr>
        <sz val="9"/>
        <rFont val="Arial"/>
        <family val="2"/>
      </rPr>
      <t>TRANSPORTE DE GUINDASTE 120 T - KM RODADO</t>
    </r>
  </si>
  <si>
    <r>
      <rPr>
        <sz val="9"/>
        <rFont val="Arial"/>
        <family val="2"/>
      </rPr>
      <t>TRANSPORTE LOCAL DE MADEIRA</t>
    </r>
  </si>
  <si>
    <r>
      <rPr>
        <sz val="9"/>
        <rFont val="Arial"/>
        <family val="2"/>
      </rPr>
      <t>TRANSPORTE LOCAL DE MATERIAL BÁSICO</t>
    </r>
  </si>
  <si>
    <r>
      <rPr>
        <b/>
        <sz val="9"/>
        <rFont val="Arial"/>
        <family val="2"/>
      </rPr>
      <t>ADMINISTRAÇÃO LOCAL</t>
    </r>
  </si>
  <si>
    <r>
      <rPr>
        <sz val="9"/>
        <rFont val="Arial"/>
        <family val="2"/>
      </rPr>
      <t>ADMINISTRAÇÃO LOCAL - TIPO A1</t>
    </r>
  </si>
  <si>
    <r>
      <rPr>
        <sz val="9"/>
        <rFont val="Arial"/>
        <family val="2"/>
      </rPr>
      <t>ADMINISTRAÇÃO LOCAL - TIPO A2</t>
    </r>
  </si>
  <si>
    <r>
      <rPr>
        <sz val="9"/>
        <rFont val="Arial"/>
        <family val="2"/>
      </rPr>
      <t>ADMINISTRAÇÃO LOCAL - TIPO B1</t>
    </r>
  </si>
  <si>
    <r>
      <rPr>
        <sz val="9"/>
        <rFont val="Arial"/>
        <family val="2"/>
      </rPr>
      <t>ADMINISTRAÇÃO LOCAL - TIPO B2</t>
    </r>
  </si>
  <si>
    <r>
      <rPr>
        <sz val="9"/>
        <rFont val="Arial"/>
        <family val="2"/>
      </rPr>
      <t>ADMINISTRAÇÃO LOCAL - TIPO C1</t>
    </r>
  </si>
  <si>
    <r>
      <rPr>
        <sz val="9"/>
        <rFont val="Arial"/>
        <family val="2"/>
      </rPr>
      <t>ADMINISTRAÇÃO LOCAL - TIPO C2</t>
    </r>
  </si>
  <si>
    <r>
      <rPr>
        <sz val="9"/>
        <rFont val="Arial"/>
        <family val="2"/>
      </rPr>
      <t>ADMINISTRAÇÃO LOCAL - TIPO D1</t>
    </r>
  </si>
  <si>
    <r>
      <rPr>
        <sz val="9"/>
        <rFont val="Arial"/>
        <family val="2"/>
      </rPr>
      <t>ADMINISTRAÇÃO LOCAL - TIPO D2</t>
    </r>
  </si>
  <si>
    <r>
      <rPr>
        <sz val="9"/>
        <rFont val="Arial"/>
        <family val="2"/>
      </rPr>
      <t>ADMINISTRAÇÃO LOCAL - TIPO E1</t>
    </r>
  </si>
  <si>
    <r>
      <rPr>
        <sz val="9"/>
        <rFont val="Arial"/>
        <family val="2"/>
      </rPr>
      <t>ADMINISTRAÇÃO LOCAL - TIPO F</t>
    </r>
  </si>
  <si>
    <r>
      <rPr>
        <b/>
        <sz val="9"/>
        <rFont val="Arial"/>
        <family val="2"/>
      </rPr>
      <t>CANTEIRO DE OBRA</t>
    </r>
  </si>
  <si>
    <r>
      <rPr>
        <sz val="9"/>
        <rFont val="Arial"/>
        <family val="2"/>
      </rPr>
      <t>CANTEIRO DE OBRA - TIPO A1</t>
    </r>
  </si>
  <si>
    <r>
      <rPr>
        <sz val="9"/>
        <rFont val="Arial"/>
        <family val="2"/>
      </rPr>
      <t>CANTEIRO DE OBRA - TIPO A2</t>
    </r>
  </si>
  <si>
    <r>
      <rPr>
        <sz val="9"/>
        <rFont val="Arial"/>
        <family val="2"/>
      </rPr>
      <t>CANTEIRO DE OBRA - TIPO B1</t>
    </r>
  </si>
  <si>
    <r>
      <rPr>
        <sz val="9"/>
        <rFont val="Arial"/>
        <family val="2"/>
      </rPr>
      <t>CANTEIRO DE OBRA - TIPO B2</t>
    </r>
  </si>
  <si>
    <r>
      <rPr>
        <sz val="9"/>
        <rFont val="Arial"/>
        <family val="2"/>
      </rPr>
      <t>CANTEIRO DE OBRA - TIPO C1</t>
    </r>
  </si>
  <si>
    <r>
      <rPr>
        <sz val="9"/>
        <rFont val="Arial"/>
        <family val="2"/>
      </rPr>
      <t>CANTEIRO DE OBRA - TIPO C2</t>
    </r>
  </si>
  <si>
    <r>
      <rPr>
        <sz val="9"/>
        <rFont val="Arial"/>
        <family val="2"/>
      </rPr>
      <t>CANTEIRO DE OBRA - TIPO D1</t>
    </r>
  </si>
  <si>
    <r>
      <rPr>
        <sz val="9"/>
        <rFont val="Arial"/>
        <family val="2"/>
      </rPr>
      <t>CANTEIRO DE OBRA - TIPO D2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</si>
  <si>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Página: 10 de 11</t>
    </r>
  </si>
  <si>
    <r>
      <rPr>
        <sz val="9"/>
        <rFont val="Arial"/>
        <family val="2"/>
      </rPr>
      <t>CANTEIRO DE OBRA - TIPO E1</t>
    </r>
  </si>
  <si>
    <r>
      <rPr>
        <sz val="9"/>
        <rFont val="Arial"/>
        <family val="2"/>
      </rPr>
      <t>CANTEIRO DE OBRA - TIPO F</t>
    </r>
  </si>
  <si>
    <r>
      <rPr>
        <b/>
        <sz val="9"/>
        <rFont val="Arial"/>
        <family val="2"/>
      </rPr>
      <t>MOBILIZAÇÃO</t>
    </r>
  </si>
  <si>
    <r>
      <rPr>
        <sz val="9"/>
        <rFont val="Arial"/>
        <family val="2"/>
      </rPr>
      <t>MOBILIZAÇÃO / DESMOBILIZAÇÃO - CONFORME DEMONSTRATIVO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</si>
  <si>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Página: 11 de 11</t>
    </r>
  </si>
  <si>
    <t>Extensão km:</t>
  </si>
  <si>
    <t>Descrição:</t>
  </si>
  <si>
    <t>Versão:</t>
  </si>
  <si>
    <t>Total do Orçamento:</t>
  </si>
  <si>
    <r>
      <rPr>
        <sz val="9"/>
        <rFont val="Arial"/>
        <family val="2"/>
      </rPr>
      <t>ESPECIAIS - ABR/24 - SEM DESONERAÇÃO - T247</t>
    </r>
  </si>
  <si>
    <r>
      <rPr>
        <sz val="9"/>
        <rFont val="Arial"/>
        <family val="2"/>
      </rPr>
      <t>Data Base: 01/04/2024</t>
    </r>
  </si>
  <si>
    <r>
      <rPr>
        <sz val="9"/>
        <rFont val="Arial"/>
        <family val="2"/>
      </rPr>
      <t>Valores com BDI - BDI: 20,60%</t>
    </r>
  </si>
  <si>
    <r>
      <rPr>
        <sz val="9"/>
        <rFont val="Arial"/>
        <family val="2"/>
      </rPr>
      <t>REVESTIMENTO PRIMÁRIO - ESPALHAMENTO E ADENSAMENTO</t>
    </r>
  </si>
  <si>
    <r>
      <rPr>
        <sz val="9"/>
        <rFont val="Arial"/>
        <family val="2"/>
      </rPr>
      <t>FORNECIMENTO DE CM-30</t>
    </r>
  </si>
  <si>
    <r>
      <rPr>
        <sz val="9"/>
        <rFont val="Arial"/>
        <family val="2"/>
      </rPr>
      <t>T</t>
    </r>
  </si>
  <si>
    <r>
      <rPr>
        <sz val="9"/>
        <rFont val="Arial"/>
        <family val="2"/>
      </rPr>
      <t>FORNECIMENTO DE EMULSÃO ASFÁLTICA PARA IMPRIMAÇÃO - EAI</t>
    </r>
  </si>
  <si>
    <r>
      <rPr>
        <sz val="9"/>
        <rFont val="Arial"/>
        <family val="2"/>
      </rPr>
      <t>t</t>
    </r>
  </si>
  <si>
    <r>
      <rPr>
        <sz val="9"/>
        <rFont val="Arial"/>
        <family val="2"/>
      </rPr>
      <t>FORNECIMENTO DE EMULSÃO RR-2C</t>
    </r>
  </si>
  <si>
    <r>
      <rPr>
        <sz val="9"/>
        <rFont val="Arial"/>
        <family val="2"/>
      </rPr>
      <t>FORNECIMENTO DE EMULSÃO RR-2C COM POLÍMERO</t>
    </r>
  </si>
  <si>
    <r>
      <rPr>
        <sz val="9"/>
        <rFont val="Arial"/>
        <family val="2"/>
      </rPr>
      <t>FORNECIMENTO DE EMULSÃO RL-1C</t>
    </r>
  </si>
  <si>
    <r>
      <rPr>
        <sz val="9"/>
        <rFont val="Arial"/>
        <family val="2"/>
      </rPr>
      <t>FORNECIMENTO DE EMULSÃO RL-1C COM POLÍMERO</t>
    </r>
  </si>
  <si>
    <r>
      <rPr>
        <sz val="9"/>
        <rFont val="Arial"/>
        <family val="2"/>
      </rPr>
      <t>FORNECIMENTO DE EMULSÃO RM-1C</t>
    </r>
  </si>
  <si>
    <r>
      <rPr>
        <sz val="9"/>
        <rFont val="Arial"/>
        <family val="2"/>
      </rPr>
      <t>FORNECIMENTO DE EMULSÃO RR-1C</t>
    </r>
  </si>
  <si>
    <r>
      <rPr>
        <sz val="9"/>
        <rFont val="Arial"/>
        <family val="2"/>
      </rPr>
      <t>FORNECIMENTO DE EMULSÃO RC-1C COM POLÍMERO</t>
    </r>
  </si>
  <si>
    <r>
      <rPr>
        <sz val="9"/>
        <rFont val="Arial"/>
        <family val="2"/>
      </rPr>
      <t>FORNECIMENTO DE CAP-60/85 COM POLÍMERO</t>
    </r>
  </si>
  <si>
    <r>
      <rPr>
        <sz val="9"/>
        <rFont val="Arial"/>
        <family val="2"/>
      </rPr>
      <t>FORNECIMENTO DE CAP-30/45</t>
    </r>
  </si>
  <si>
    <r>
      <rPr>
        <sz val="9"/>
        <rFont val="Arial"/>
        <family val="2"/>
      </rPr>
      <t>FORNECIMENTO DE CAP-50/70</t>
    </r>
  </si>
  <si>
    <r>
      <rPr>
        <sz val="9"/>
        <rFont val="Arial"/>
        <family val="2"/>
      </rPr>
      <t>FORNECIMENTO DE CAP-BORRACHA - AB8</t>
    </r>
  </si>
  <si>
    <r>
      <rPr>
        <sz val="9"/>
        <rFont val="Arial"/>
        <family val="2"/>
      </rPr>
      <t>SARJETA TRIANGULAR DE CONCRETO - STC 150-30</t>
    </r>
  </si>
  <si>
    <r>
      <rPr>
        <sz val="9"/>
        <rFont val="Arial"/>
        <family val="2"/>
      </rPr>
      <t>SARJETA TRIANGULAR DE CONCRETO - STC 125-25</t>
    </r>
  </si>
  <si>
    <r>
      <rPr>
        <sz val="9"/>
        <rFont val="Arial"/>
        <family val="2"/>
      </rPr>
      <t>SARJETA TRIANGULAR DE CONCRETO - STC 100-20</t>
    </r>
  </si>
  <si>
    <r>
      <rPr>
        <sz val="9"/>
        <rFont val="Arial"/>
        <family val="2"/>
      </rPr>
      <t>SARJETA TRIANGULAR DE CONCRETO - STC 80-15</t>
    </r>
  </si>
  <si>
    <r>
      <rPr>
        <sz val="9"/>
        <rFont val="Arial"/>
        <family val="2"/>
      </rPr>
      <t>SARJETA TRIANGULAR DE CONCRETO - STC 150-32</t>
    </r>
  </si>
  <si>
    <r>
      <rPr>
        <sz val="9"/>
        <rFont val="Arial"/>
        <family val="2"/>
      </rPr>
      <t>SARJETA TRIANGULAR DE CONCRETO - STC 125-27</t>
    </r>
  </si>
  <si>
    <r>
      <rPr>
        <sz val="9"/>
        <rFont val="Arial"/>
        <family val="2"/>
      </rPr>
      <t>SARJETA TRIANGULAR DE CONCRETO - STC 100-21</t>
    </r>
  </si>
  <si>
    <r>
      <rPr>
        <sz val="9"/>
        <rFont val="Arial"/>
        <family val="2"/>
      </rPr>
      <t>SARJETA TRIANGULAR DE CONCRETO - STC 80-17</t>
    </r>
  </si>
  <si>
    <r>
      <rPr>
        <sz val="9"/>
        <rFont val="Arial"/>
        <family val="2"/>
      </rPr>
      <t>SARJETA TRIANGULAR DE CONCRETO - STC 108-25</t>
    </r>
  </si>
  <si>
    <r>
      <rPr>
        <sz val="9"/>
        <rFont val="Arial"/>
        <family val="2"/>
      </rPr>
      <t>SARJETA TRIANGULAR DE CONCRETO - STC 88-20</t>
    </r>
  </si>
  <si>
    <r>
      <rPr>
        <sz val="9"/>
        <rFont val="Arial"/>
        <family val="2"/>
      </rPr>
      <t>SARJETA TRIANGULAR DE CONCRETO - STC 73-15</t>
    </r>
  </si>
  <si>
    <r>
      <rPr>
        <sz val="9"/>
        <rFont val="Arial"/>
        <family val="2"/>
      </rPr>
      <t>SARJETA TRIANGULAR DE GRAMA - STG 125-25</t>
    </r>
  </si>
  <si>
    <r>
      <rPr>
        <sz val="9"/>
        <rFont val="Arial"/>
        <family val="2"/>
      </rPr>
      <t>SARJETA TRIANGULAR DE GRAMA - STG 100-20</t>
    </r>
  </si>
  <si>
    <r>
      <rPr>
        <sz val="9"/>
        <rFont val="Arial"/>
        <family val="2"/>
      </rPr>
      <t>SARJETA TRIANGULAR DE GRAMA - STG 80-15</t>
    </r>
  </si>
  <si>
    <r>
      <rPr>
        <sz val="9"/>
        <rFont val="Arial"/>
        <family val="2"/>
      </rPr>
      <t>SARJETA TRAPEZOIDAL DE GRAMA - SZG 90-30</t>
    </r>
  </si>
  <si>
    <r>
      <rPr>
        <sz val="9"/>
        <rFont val="Arial"/>
        <family val="2"/>
      </rPr>
      <t>SARJETA TRAPEZOIDAL DE GRAMA - SZG 60-20</t>
    </r>
  </si>
  <si>
    <r>
      <rPr>
        <sz val="9"/>
        <rFont val="Arial"/>
        <family val="2"/>
      </rPr>
      <t>SARJETA TRAPEZOIDAL DE CONCRETO - SZC 90-30</t>
    </r>
  </si>
  <si>
    <r>
      <rPr>
        <sz val="9"/>
        <rFont val="Arial"/>
        <family val="2"/>
      </rPr>
      <t>SARJETA TRAPEZOIDAL DE CONCRETO - SZC 60-20</t>
    </r>
  </si>
  <si>
    <r>
      <rPr>
        <sz val="9"/>
        <rFont val="Arial"/>
        <family val="2"/>
      </rPr>
      <t>SARJETA DE CANTEIRO CENTRAL DE CONCRETO - STCC 100-25</t>
    </r>
  </si>
  <si>
    <r>
      <rPr>
        <sz val="9"/>
        <rFont val="Arial"/>
        <family val="2"/>
      </rPr>
      <t>SARJETA DE CANTEIRO CENTRAL DE CONCRETO - STCC 140-35</t>
    </r>
  </si>
  <si>
    <r>
      <rPr>
        <sz val="9"/>
        <rFont val="Arial"/>
        <family val="2"/>
      </rPr>
      <t>SARJETA DE CANTEIRO CENTRAL DE CONCRETO - SZCC 100-25</t>
    </r>
  </si>
  <si>
    <r>
      <rPr>
        <sz val="9"/>
        <rFont val="Arial"/>
        <family val="2"/>
      </rPr>
      <t>SARJETA DE CANTEIRO CENTRAL DE CONCRETO - SZCC 140-35</t>
    </r>
  </si>
  <si>
    <r>
      <rPr>
        <sz val="9"/>
        <rFont val="Arial"/>
        <family val="2"/>
      </rPr>
      <t>RECOMPOSIÇÃO DE DRENAGEM SUPERFICIAL</t>
    </r>
  </si>
  <si>
    <r>
      <rPr>
        <b/>
        <sz val="9"/>
        <rFont val="Arial"/>
        <family val="2"/>
      </rPr>
      <t>ESTACA RAIZ</t>
    </r>
  </si>
  <si>
    <r>
      <rPr>
        <sz val="9"/>
        <rFont val="Arial"/>
        <family val="2"/>
      </rPr>
      <t>ESTACA RAIZ PERFURADA NO SOLO - D = 31 cm</t>
    </r>
  </si>
  <si>
    <r>
      <rPr>
        <sz val="9"/>
        <rFont val="Arial"/>
        <family val="2"/>
      </rPr>
      <t>ESTACA RAIZ PERFURADA NO SOLO - D = 40 cm</t>
    </r>
  </si>
  <si>
    <r>
      <rPr>
        <sz val="9"/>
        <rFont val="Arial"/>
        <family val="2"/>
      </rPr>
      <t>ESTACA RAIZ PERFURADA NA ROCHA - D = 31 cm</t>
    </r>
  </si>
  <si>
    <r>
      <rPr>
        <sz val="9"/>
        <rFont val="Arial"/>
        <family val="2"/>
      </rPr>
      <t>ESTACA RAIZ PERFURADA NA ROCHA - D = 40 cm</t>
    </r>
  </si>
  <si>
    <r>
      <rPr>
        <sz val="9"/>
        <rFont val="Arial"/>
        <family val="2"/>
      </rPr>
      <t>TUBO DE REVESTIMENTO PARA ESTACA RAIZ (CAMISA PERDIDA) - D = 273,0 mm</t>
    </r>
  </si>
  <si>
    <r>
      <rPr>
        <sz val="9"/>
        <rFont val="Arial"/>
        <family val="2"/>
      </rPr>
      <t>TUBO DE REVESTIMENTO PARA ESTACA RAIZ (CAMISA PERDIDA) - D = 323,8 mm</t>
    </r>
  </si>
  <si>
    <r>
      <rPr>
        <b/>
        <sz val="9"/>
        <rFont val="Arial"/>
        <family val="2"/>
      </rPr>
      <t>CONCRETOS</t>
    </r>
  </si>
  <si>
    <r>
      <rPr>
        <sz val="9"/>
        <rFont val="Arial"/>
        <family val="2"/>
      </rPr>
      <t>CONCRETO USINADO FCK=15 MPA</t>
    </r>
  </si>
  <si>
    <r>
      <rPr>
        <sz val="9"/>
        <rFont val="Arial"/>
        <family val="2"/>
      </rPr>
      <t>CONCRETO USINADO BOMBEÁVEL FCK=15 MPA</t>
    </r>
  </si>
  <si>
    <r>
      <rPr>
        <sz val="9"/>
        <rFont val="Arial"/>
        <family val="2"/>
      </rPr>
      <t>CONCRETO USINADO FCK=20 MPA</t>
    </r>
  </si>
  <si>
    <r>
      <rPr>
        <sz val="9"/>
        <rFont val="Arial"/>
        <family val="2"/>
      </rPr>
      <t>CONCRETO USINADO FCK=25 MPA</t>
    </r>
  </si>
  <si>
    <r>
      <rPr>
        <sz val="9"/>
        <rFont val="Arial"/>
        <family val="2"/>
      </rPr>
      <t>CONCRETO USINADO FCK=30 MPA</t>
    </r>
  </si>
  <si>
    <r>
      <rPr>
        <sz val="9"/>
        <rFont val="Arial"/>
        <family val="2"/>
      </rPr>
      <t>CONCRETO USINADO FCK=35 MPA</t>
    </r>
  </si>
  <si>
    <r>
      <rPr>
        <sz val="9"/>
        <rFont val="Arial"/>
        <family val="2"/>
      </rPr>
      <t>CONCRETO USINADO FCK=40 MPA</t>
    </r>
  </si>
  <si>
    <r>
      <rPr>
        <sz val="9"/>
        <rFont val="Arial"/>
        <family val="2"/>
      </rPr>
      <t>CONCRETO USINADO BOMBEÁVEL FCK=20 MPA</t>
    </r>
  </si>
  <si>
    <r>
      <rPr>
        <sz val="9"/>
        <rFont val="Arial"/>
        <family val="2"/>
      </rPr>
      <t>CONCRETO USINADO BOMBEÁVEL FCK=25 MPA</t>
    </r>
  </si>
  <si>
    <r>
      <rPr>
        <sz val="9"/>
        <rFont val="Arial"/>
        <family val="2"/>
      </rPr>
      <t>CONCRETO USINADO BOMBEÁVEL FCK=30 MPA</t>
    </r>
  </si>
  <si>
    <r>
      <rPr>
        <sz val="9"/>
        <rFont val="Arial"/>
        <family val="2"/>
      </rPr>
      <t>CONCRETO USINADO BOMBEÁVEL FCK=35 MPA</t>
    </r>
  </si>
  <si>
    <r>
      <rPr>
        <sz val="9"/>
        <rFont val="Arial"/>
        <family val="2"/>
      </rPr>
      <t>CONCRETO USINADO BOMBEÁVEL FCK=40 MPA</t>
    </r>
  </si>
  <si>
    <r>
      <rPr>
        <sz val="9"/>
        <rFont val="Arial"/>
        <family val="2"/>
      </rPr>
      <t>CONCRETO FCK=40 MPA</t>
    </r>
  </si>
  <si>
    <r>
      <rPr>
        <sz val="9"/>
        <rFont val="Arial"/>
        <family val="2"/>
      </rPr>
      <t>PLATAFORMA DE TRABALHO EM MADEIRA</t>
    </r>
  </si>
  <si>
    <r>
      <rPr>
        <sz val="9"/>
        <rFont val="Arial"/>
        <family val="2"/>
      </rPr>
      <t>TRANSPORTE LOCAL COM DOLLY</t>
    </r>
  </si>
  <si>
    <r>
      <rPr>
        <sz val="9"/>
        <rFont val="Arial"/>
        <family val="2"/>
      </rPr>
      <t>TRANSPORTE COMERCIAL COM DOLLY</t>
    </r>
  </si>
  <si>
    <t>BDI:</t>
  </si>
  <si>
    <t>ADMINISTRAÇÃO, CANTEIRO E MOBILIZAÇÃO (GOINFRA)</t>
  </si>
  <si>
    <t>ADMINISTRAÇÃO LOCAL - TIPO D2</t>
  </si>
  <si>
    <t>CANTEIRO DE OBRA - TIPO D2</t>
  </si>
  <si>
    <t>TERRAPLENAGEM</t>
  </si>
  <si>
    <t>DESMATAMENTO, DESTOCAMENTO E LIMPEZA - ÁRVORES COM DIÂMETROS MENORES DE 15 CM</t>
  </si>
  <si>
    <t>m2</t>
  </si>
  <si>
    <t>2.1</t>
  </si>
  <si>
    <t>PAVIMENTAÇÃO</t>
  </si>
  <si>
    <t>3.1</t>
  </si>
  <si>
    <t>RECICLAGEM EM PISTA - SOLUÇÃO 01</t>
  </si>
  <si>
    <t>m3</t>
  </si>
  <si>
    <t>TRANSPORTE COMERCIAL DE CIMENTO - SUBBASE</t>
  </si>
  <si>
    <t>ESTABILIZAÇÃO BRITA GRADUADA - USINA</t>
  </si>
  <si>
    <t>TRANSPORTE COMERCIAL DE AGREGADOS - BGS</t>
  </si>
  <si>
    <t>IMPRIMAÇÃO COM EAI</t>
  </si>
  <si>
    <t>TRANSPORTE LOCAL DE MATERIAL BETUMINOSO - EAI</t>
  </si>
  <si>
    <t>PINTURA DE LIGAÇÃO - RR-1C</t>
  </si>
  <si>
    <t>TRANSPORTE LOCAL DE MATERIAL BETUMINOSO - RR-1C</t>
  </si>
  <si>
    <t>CONCRETO BETUMINOSO USINADO À QUENTE - CBUQ - FAIXA B</t>
  </si>
  <si>
    <t>TRANSPORTE COMERCIAL DE CIMENTO / CAL / FILLER - CBUQ</t>
  </si>
  <si>
    <t>TRANSPORTE COMERCIAL DE AGREGADOS - CBUQ</t>
  </si>
  <si>
    <t>TRANSPORTE COMERCIAL DE AREIA - CBUQ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</si>
  <si>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</si>
  <si>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</si>
  <si>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</si>
  <si>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</si>
  <si>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</si>
  <si>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</si>
  <si>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</si>
  <si>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</si>
  <si>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</si>
  <si>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</si>
  <si>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</si>
  <si>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</si>
  <si>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</si>
  <si>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</si>
  <si>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</si>
  <si>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</si>
  <si>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</si>
  <si>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3.1.18</t>
  </si>
  <si>
    <t>3.1.19</t>
  </si>
  <si>
    <t>3.1.20</t>
  </si>
  <si>
    <t>3.1.21</t>
  </si>
  <si>
    <t>3.1.22</t>
  </si>
  <si>
    <t>Rebocados</t>
  </si>
  <si>
    <t>RECONSTRUÇÃO TOTAL PISTA - SOLUÇÃO 02</t>
  </si>
  <si>
    <t>REGULARIZAÇÃO E COMPACTAÇÃO DO SUB-LEITO</t>
  </si>
  <si>
    <t>ESTABILIZAÇÃO SOLO-BRITA (BRITA 40% EM PESO + 2% CIMENTO) - USINA (BC)</t>
  </si>
  <si>
    <t>TRANSPORTE DE MATERIAL DE JAZIDA (CASCALHO) - SUBBASE</t>
  </si>
  <si>
    <t>TRANSPORTE COMERCIAL DE AGREGADOS - SUBBASE</t>
  </si>
  <si>
    <t>TRANSPORTE COMERCIAL DE AGREGADOS - AREIA</t>
  </si>
  <si>
    <t>3.2.2</t>
  </si>
  <si>
    <t>3.2.3</t>
  </si>
  <si>
    <t>3.2.4</t>
  </si>
  <si>
    <t>3.2.5</t>
  </si>
  <si>
    <t>3.2.6</t>
  </si>
  <si>
    <t>3.2.7</t>
  </si>
  <si>
    <t>3.2.8</t>
  </si>
  <si>
    <t>3.2.9</t>
  </si>
  <si>
    <t>3.2.10</t>
  </si>
  <si>
    <t>3.2.11</t>
  </si>
  <si>
    <t>3.2.12</t>
  </si>
  <si>
    <t>3.2.13</t>
  </si>
  <si>
    <t>3.2.14</t>
  </si>
  <si>
    <t>3.2.15</t>
  </si>
  <si>
    <t>3.2.16</t>
  </si>
  <si>
    <t>3.2.17</t>
  </si>
  <si>
    <t>3.2.18</t>
  </si>
  <si>
    <t>3.2.19</t>
  </si>
  <si>
    <t>3.2.20</t>
  </si>
  <si>
    <t>3.2.21</t>
  </si>
  <si>
    <t>3.2.22</t>
  </si>
  <si>
    <t>3.2.23</t>
  </si>
  <si>
    <t>3.2.24</t>
  </si>
  <si>
    <t>3.2.25</t>
  </si>
  <si>
    <t>3.2.26</t>
  </si>
  <si>
    <t>3.2.27</t>
  </si>
  <si>
    <t>3.2.28</t>
  </si>
  <si>
    <t>3.2</t>
  </si>
  <si>
    <t>3.3</t>
  </si>
  <si>
    <t>RECICLAGEM PISTA - SOLUÇÃO 03</t>
  </si>
  <si>
    <t>TRANSPORTE LOCAL DE MATERIAL BETUMINOSO - CM 30</t>
  </si>
  <si>
    <t>FORNECIMENTO DE EMULSÃO RR-2C</t>
  </si>
  <si>
    <t>3.3.1</t>
  </si>
  <si>
    <t>3.3.2</t>
  </si>
  <si>
    <t>3.3.3</t>
  </si>
  <si>
    <t>3.3.4</t>
  </si>
  <si>
    <t>3.3.5</t>
  </si>
  <si>
    <t>3.3.6</t>
  </si>
  <si>
    <t>3.3.7</t>
  </si>
  <si>
    <t>3.3.8</t>
  </si>
  <si>
    <t>3.3.9</t>
  </si>
  <si>
    <t>3.3.10</t>
  </si>
  <si>
    <t>3.3.11</t>
  </si>
  <si>
    <t>3.3.12</t>
  </si>
  <si>
    <t>3.3.13</t>
  </si>
  <si>
    <t>3.3.14</t>
  </si>
  <si>
    <t>3.3.15</t>
  </si>
  <si>
    <t>3.3.16</t>
  </si>
  <si>
    <t>3.3.17</t>
  </si>
  <si>
    <t>3.3.18</t>
  </si>
  <si>
    <t>3.3.19</t>
  </si>
  <si>
    <t>3.3.20</t>
  </si>
  <si>
    <t>3.3.21</t>
  </si>
  <si>
    <t>3.3.22</t>
  </si>
  <si>
    <t>3.3.23</t>
  </si>
  <si>
    <t>3.3.24</t>
  </si>
  <si>
    <t>3.3.25</t>
  </si>
  <si>
    <t>3.3.26</t>
  </si>
  <si>
    <t>3.4</t>
  </si>
  <si>
    <t>TRATAMENTO INICIAL (SERVIÇOS LOCALIZADOS SUPERFICIAIS – TAPA BURACOS ESP. = 3,0 CM )</t>
  </si>
  <si>
    <t>TAPA BURACO( EXCETO FORN.E TRANSP. MAT )</t>
  </si>
  <si>
    <t>USINAGEM DE CONCRETO BETUMINOSO USINADO À QUENTE -CBUQ</t>
  </si>
  <si>
    <t>TRANSPORTE DE MASSA ASFÁLTICA</t>
  </si>
  <si>
    <t>TRANSPORTE DE MATERIAL BETUMINOSO</t>
  </si>
  <si>
    <t>FORNEC. DE EMULSÃO RR-1C</t>
  </si>
  <si>
    <t>FORNEC. DE CAP-30/45</t>
  </si>
  <si>
    <t>TRANSPORTE COMERCIAL DE CIMENTO/CAL/FILLER</t>
  </si>
  <si>
    <t>t.km</t>
  </si>
  <si>
    <t>m3.km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</si>
  <si>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</si>
  <si>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</si>
  <si>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</si>
  <si>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</si>
  <si>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</si>
  <si>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</si>
  <si>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</si>
  <si>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</si>
  <si>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3.4.9</t>
  </si>
  <si>
    <t>3.4.10</t>
  </si>
  <si>
    <t>3.4.11</t>
  </si>
  <si>
    <t>3.4.12</t>
  </si>
  <si>
    <t>DRENAGEM</t>
  </si>
  <si>
    <t>4.1</t>
  </si>
  <si>
    <t>SARJETA TRIANGULAR DE CONCRETO - STC04 (AC/BC)</t>
  </si>
  <si>
    <t>m</t>
  </si>
  <si>
    <t>4.2</t>
  </si>
  <si>
    <t>4.3</t>
  </si>
  <si>
    <t>MEIO FIO COM SARJETA - MFC03 (AC/BC)</t>
  </si>
  <si>
    <t>4.4</t>
  </si>
  <si>
    <t>MEIO FIO SEM SARJETA - MFC05 (AC/BC)</t>
  </si>
  <si>
    <t>4.5</t>
  </si>
  <si>
    <t>DESCIDA D'ÁGUA DE ATERROS TIPO RÁPIDO - DAR 02 (AC/BC)</t>
  </si>
  <si>
    <t>4.6</t>
  </si>
  <si>
    <t>DESCIDA D'ÁGUA DE ATERROS EM DEGRAUS - DAD 02 (AC/BC)</t>
  </si>
  <si>
    <t>4.7</t>
  </si>
  <si>
    <t>ENTRADA D'ÁGUA - EDA 01 (AC/BC)</t>
  </si>
  <si>
    <t>4.8</t>
  </si>
  <si>
    <t>ENTRADA D'ÁGUA - EDA 02 (AC/BC)</t>
  </si>
  <si>
    <t>4.9</t>
  </si>
  <si>
    <t>LIMPEZA DE MEIO-FIO E DESCIDA D´AGUA</t>
  </si>
  <si>
    <t>M</t>
  </si>
  <si>
    <t>4.10</t>
  </si>
  <si>
    <t>DISSIPADOR DE ENERGIA - DEB 01 (AC/BC)</t>
  </si>
  <si>
    <t>4.14</t>
  </si>
  <si>
    <t>DEMOLIÇÃO DE CONCRETO SIMPLES</t>
  </si>
  <si>
    <t>4.19</t>
  </si>
  <si>
    <t>4.20</t>
  </si>
  <si>
    <t>TRANSPORTE COMERCIAL DE AGREGADOS - BRITA</t>
  </si>
  <si>
    <t>4.21</t>
  </si>
  <si>
    <t>TRANSPORTE COMERCIAL DE CIMENTO</t>
  </si>
  <si>
    <t>4.22</t>
  </si>
  <si>
    <t>TRANSPORTE LOCAL DE CONCRETO</t>
  </si>
  <si>
    <t>4.23</t>
  </si>
  <si>
    <t>TRANSPORTE LOCAL DE AGREGADOS - AREIA</t>
  </si>
  <si>
    <t>4.24</t>
  </si>
  <si>
    <t>TRANSPORTE LOCAL DE AGREGADOS  - BRITA</t>
  </si>
  <si>
    <t>4.25</t>
  </si>
  <si>
    <t>TRANSPORTE LOCAL DE CIMENTO</t>
  </si>
  <si>
    <t>4.26</t>
  </si>
  <si>
    <t>CAIAÇÃO (3 DEMÃOS)</t>
  </si>
  <si>
    <t>4.27</t>
  </si>
  <si>
    <t>OBRAS DE ARTE CORRENTE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</si>
  <si>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</si>
  <si>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</si>
  <si>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</si>
  <si>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</si>
  <si>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</si>
  <si>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</si>
  <si>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</si>
  <si>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</si>
  <si>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</si>
  <si>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</si>
  <si>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</si>
  <si>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</si>
  <si>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</si>
  <si>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BOCA DE BSTC D=1,00M (AC/BC)</t>
  </si>
  <si>
    <t>DISSIPADOR DE ENERGIA - DEB 05 (AC/BC)</t>
  </si>
  <si>
    <t>DISSIPADOR DE ENERGIA - DEB 08 (AC/BC)</t>
  </si>
  <si>
    <t>DISSIPADOR DE ENERGIA - DEB 11 (AC/BC)</t>
  </si>
  <si>
    <t>CAPINA MANUAL</t>
  </si>
  <si>
    <t>DESOBSTRUÇÃO DE BUEIROS</t>
  </si>
  <si>
    <t>TRANSPORTE LOCAL DE AGREGADOS - BRITA</t>
  </si>
  <si>
    <t>TRANSPORTE LOCAL DE AGREGADOS -AREIA</t>
  </si>
  <si>
    <t>MEIO AMBIENTE</t>
  </si>
  <si>
    <t>6.1</t>
  </si>
  <si>
    <t>SEMEADURA MANUAL</t>
  </si>
  <si>
    <t>6.2</t>
  </si>
  <si>
    <t>REVESTIMENTO VEGETAL EM MUDAS</t>
  </si>
  <si>
    <t>6.3</t>
  </si>
  <si>
    <t>REVESTIMENTO VEGETAL EM PLACAS (GRAMA)</t>
  </si>
  <si>
    <t>SINALIZAÇÃO</t>
  </si>
  <si>
    <t>7.1</t>
  </si>
  <si>
    <t>SINALIZAÇÃO HORIZONTAL COM RESINA ACRÍLICA</t>
  </si>
  <si>
    <t>7.2</t>
  </si>
  <si>
    <t>TACHA REFLETIVA BIDIRECIONAL</t>
  </si>
  <si>
    <t>Un</t>
  </si>
  <si>
    <t>7.3</t>
  </si>
  <si>
    <t>TACHA REFLETIVA MONODIRECIONAL</t>
  </si>
  <si>
    <t>7.4</t>
  </si>
  <si>
    <t>SINALIZAÇÃO VERTICAL TOTALMENTE REFLETIVA PINTURA ELETR.</t>
  </si>
  <si>
    <t>7.5</t>
  </si>
  <si>
    <t>SINALIZAÇÃO HORIZONTAL COM RESINAACRÍLICA EMULSIONADA EM ÁGUA (0,3mm) - SINALIZAÇÃO PROVISÓRIA</t>
  </si>
  <si>
    <t>OBRAS COMPLEMENTARES</t>
  </si>
  <si>
    <t>8.1</t>
  </si>
  <si>
    <t>DEFENSA METÁLICA SEMI-MALEÁVEL SIMPLES</t>
  </si>
  <si>
    <t>8.2</t>
  </si>
  <si>
    <t>CAIAÇÃO (3 DEMÃOS) - BARREIRA NEW JERSEY</t>
  </si>
  <si>
    <t>CAMINHÃO APLICADOR DE MATERIAL TERMOPLÁSTICO</t>
  </si>
  <si>
    <t>CAMINHÃO CARROCERIA MADEIRA - 15 T</t>
  </si>
  <si>
    <t>CAMINHÃO DISTRIBUIDOR DE CIMENTO</t>
  </si>
  <si>
    <t>CAMINHÃO PARA PINTURA A FRIO COM DEMARCADOR DE FAIXAS</t>
  </si>
  <si>
    <t>CAMINHÃO TANQUE DISTRIBUIDOR DE ASFALTO</t>
  </si>
  <si>
    <t>Mobilização / Desmobilização</t>
  </si>
  <si>
    <t>Equipamento</t>
  </si>
  <si>
    <t>Mobilizador</t>
  </si>
  <si>
    <t>FU</t>
  </si>
  <si>
    <t>Hora</t>
  </si>
  <si>
    <t>DT*</t>
  </si>
  <si>
    <t>Custo</t>
  </si>
  <si>
    <t>Quantidade</t>
  </si>
  <si>
    <t>(A)</t>
  </si>
  <si>
    <t>Produtiva (B)</t>
  </si>
  <si>
    <t>(C)</t>
  </si>
  <si>
    <t>(D=AxB/60)</t>
  </si>
  <si>
    <t>(E)</t>
  </si>
  <si>
    <t>(CxDxE)</t>
  </si>
  <si>
    <t>Autopropelidos</t>
  </si>
  <si>
    <t>CAMINHÃO COM DOLLY - 57 t</t>
  </si>
  <si>
    <t>PERFURATRIZ HIDRÁULICA SOBRE ESTEIRAS PARA ESTACA RAIZ</t>
  </si>
  <si>
    <t>Sub Total de Equipamento (F) :</t>
  </si>
  <si>
    <t>Mão de Obra</t>
  </si>
  <si>
    <t>Percentual mobilizado (G)</t>
  </si>
  <si>
    <t>Total de operários (I)</t>
  </si>
  <si>
    <t>(H)</t>
  </si>
  <si>
    <t>(GxHxI)</t>
  </si>
  <si>
    <t>-</t>
  </si>
  <si>
    <t>EFETIVO PESSOAL A SER MOBILIZADO</t>
  </si>
  <si>
    <t>Sub Total de Mão de Obra (J) :</t>
  </si>
  <si>
    <t>Custo por Mobilização (K=F+J) :</t>
  </si>
  <si>
    <t>Preço por Mobilização (M=K+L) :</t>
  </si>
  <si>
    <t>Total Mobilização / Desmobilização (2xM) :</t>
  </si>
  <si>
    <t>*Distância do canteiro a Goiânia, mínimo de 50 Km.</t>
  </si>
  <si>
    <t>REBOCADOS</t>
  </si>
  <si>
    <t>CARREGADEIRA DE PNEUS CAT - 924 H OU EQUIVALENTE</t>
  </si>
  <si>
    <t>ESCAVADEIRA HIDRÁLICA - 320 DL OU EQUIVALENTE</t>
  </si>
  <si>
    <t>MINI-CARREGADEIRA DE PNEUS - COM VASSOURA DE 1,8 M</t>
  </si>
  <si>
    <t>MOTONIVELADORA - CAT 120 K OU EQUIVALENTE</t>
  </si>
  <si>
    <t>RECICLADOR DE PAVIMENTO À FRIO</t>
  </si>
  <si>
    <t>ROLO COMPACTADOR DE PNEUS AUTOPROPELIDO - 27T</t>
  </si>
  <si>
    <t>ROLO LISO VIBRATÓRIO AUTOPROPELIDO - CA 250 OU EQUIVALENTE</t>
  </si>
  <si>
    <t>ROLO PÉ DE CARNEIRO - CA 250 OU EQUIVALENTE</t>
  </si>
  <si>
    <t>TANQUE DE ESTOCAGEM DE ASFALTO (30.000L)</t>
  </si>
  <si>
    <t>TRATOR DE PNEUS AGRÍCOLA - MF 4292 OU EQUIVALENTE</t>
  </si>
  <si>
    <t>VIBROACABADORA DE ASFALTO SOBRE ESTEIRAS</t>
  </si>
  <si>
    <t>CAMINHÃO BASCULANTE 10 M3 - 15 T</t>
  </si>
  <si>
    <t>CAMINHÃO TANQUE 10.000L</t>
  </si>
  <si>
    <t>CAMINHÃO TANQUE 6.000L</t>
  </si>
  <si>
    <t xml:space="preserve">BDI (L) </t>
  </si>
  <si>
    <t>*DISTÂNCIA DO CANTEIRO A GOIÂNIA (SOMENTE IDA)</t>
  </si>
  <si>
    <t>Und.</t>
  </si>
  <si>
    <t>Valor Unit.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</si>
  <si>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</si>
  <si>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</si>
  <si>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</si>
  <si>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</si>
  <si>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</si>
  <si>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</si>
  <si>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</si>
  <si>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</si>
  <si>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13º MÊS</t>
  </si>
  <si>
    <t>14º MÊS</t>
  </si>
  <si>
    <t>15º MÊS</t>
  </si>
  <si>
    <t>16º MÊS</t>
  </si>
  <si>
    <t>17º MÊS</t>
  </si>
  <si>
    <t>18º MÊS</t>
  </si>
  <si>
    <t>19º MÊS</t>
  </si>
  <si>
    <t>20º MÊS</t>
  </si>
  <si>
    <t>21º MÊS</t>
  </si>
  <si>
    <t>22º MÊS</t>
  </si>
  <si>
    <t>23º MÊS</t>
  </si>
  <si>
    <t>24º MÊS</t>
  </si>
  <si>
    <t>FORNECIMENTO DE MATERIAL DE JAZIDA (CASCALHO).</t>
  </si>
  <si>
    <t>Serviço: 41319   SARJETA TRIANGULAR DE CONCRETO - STC04 (AC/BC)</t>
  </si>
  <si>
    <t xml:space="preserve">Unidade: m     </t>
  </si>
  <si>
    <t>(A)Equipamento</t>
  </si>
  <si>
    <t>Código Auxiliar</t>
  </si>
  <si>
    <t>Ut. Pr</t>
  </si>
  <si>
    <t>Ut. Impr</t>
  </si>
  <si>
    <t>Vl. Hr. Prod</t>
  </si>
  <si>
    <t>Vl. Hr. Imp</t>
  </si>
  <si>
    <t>Consumo</t>
  </si>
  <si>
    <t>Custo Horário</t>
  </si>
  <si>
    <t>(A)Total:</t>
  </si>
  <si>
    <t>(B)Mão-de-Obra</t>
  </si>
  <si>
    <t>Eq. Salarial</t>
  </si>
  <si>
    <t>Sal/Hora</t>
  </si>
  <si>
    <t>Encargos(%)</t>
  </si>
  <si>
    <t>ENCARREGADO DE SERVIÇO</t>
  </si>
  <si>
    <t>(B)Total:</t>
  </si>
  <si>
    <t>(C)Itens de Incidência</t>
  </si>
  <si>
    <t>%</t>
  </si>
  <si>
    <t>M. O.</t>
  </si>
  <si>
    <t>Equip.</t>
  </si>
  <si>
    <t>Mat.</t>
  </si>
  <si>
    <t>ALIMENTAÇÃO</t>
  </si>
  <si>
    <t>X</t>
  </si>
  <si>
    <t>EPI</t>
  </si>
  <si>
    <t>TRANSPORTE DE PESSOAL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</si>
  <si>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</si>
  <si>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</si>
  <si>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</si>
  <si>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</si>
  <si>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</si>
  <si>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Unid.</t>
  </si>
  <si>
    <t>Custo Unitário</t>
  </si>
  <si>
    <t>(F)Total:</t>
  </si>
  <si>
    <t>(G)Serviços</t>
  </si>
  <si>
    <t>CONCRETO FCK=15 MPA P/ DRENAGEM</t>
  </si>
  <si>
    <t xml:space="preserve">m3    </t>
  </si>
  <si>
    <t>CONFECÇÃO E INSTALAÇÃO DE GUIAS</t>
  </si>
  <si>
    <t xml:space="preserve">M     </t>
  </si>
  <si>
    <t>ESCAVAÇÃO E CARGA DE MATERIAL DE JAZIDA</t>
  </si>
  <si>
    <t>ESCAVAÇÃO MANUAL</t>
  </si>
  <si>
    <t>(G)Total:</t>
  </si>
  <si>
    <t>(H)Itens de Transporte</t>
  </si>
  <si>
    <t>Fórmula</t>
  </si>
  <si>
    <t>X1</t>
  </si>
  <si>
    <t>X2</t>
  </si>
  <si>
    <t>X3</t>
  </si>
  <si>
    <t>Custo Unit.</t>
  </si>
  <si>
    <t>(H)Total:</t>
  </si>
  <si>
    <t>Custo Direto Total (E) + (F) + (G) + (H):</t>
  </si>
  <si>
    <t xml:space="preserve">Preço unitário total: </t>
  </si>
  <si>
    <t xml:space="preserve">Tabela de preços: TABELA DE TERRAPLENAGEM, PAVIMENTAÇÃO E OBRAS DE ARTE ESPECIAIS - </t>
  </si>
  <si>
    <t>Observações: PROJETO-TIPO DO ÁLBUM DE DISPOSITIVOS DE DRENAGEM DO DNIT - 4a EDIÇÃO (IPR-736) - COMPOSIÇÃO RETIFICADA CONFORME NOTA TÉCNICA DO ORÇAMENTO</t>
  </si>
  <si>
    <t>0012</t>
  </si>
  <si>
    <t>0011</t>
  </si>
  <si>
    <t>0013</t>
  </si>
  <si>
    <t>Data base: 01/04/2024</t>
  </si>
  <si>
    <t>AJUDANTE</t>
  </si>
  <si>
    <t>GREDISTA</t>
  </si>
  <si>
    <t>RECICLAGEM DE BASE/SUBBASE COM 3% DE CIMENTO EM PESO</t>
  </si>
  <si>
    <t>TRANSPORTE COMERCIAL DE AGREGADOS - (AREIA) CBUQ</t>
  </si>
  <si>
    <t>FORNECIMENTO DE CAP-60/85 COM POLÍMERO</t>
  </si>
  <si>
    <t>TRANSPORTE COMERCIAL DE MATERIAL BETUMINOSO - EAI</t>
  </si>
  <si>
    <t>TRANSPORTE COMERCIAL DE MATERIAL BETUMINOSO - RR-1C</t>
  </si>
  <si>
    <t>TRANSPORTE COMERCIAL DE MATERIAL BETUMINOSO - CAP 30/45</t>
  </si>
  <si>
    <t xml:space="preserve">TRANSPORTE COMERCIAL DE MATERIAL BETUMINOSO - CAP 60/85 </t>
  </si>
  <si>
    <t>FORNECIMENTO DE CAP-30/45</t>
  </si>
  <si>
    <t xml:space="preserve">FORNECIMENTO DE EAI </t>
  </si>
  <si>
    <t>FORNECIMENTO DE EMULSÃO RR-1C</t>
  </si>
  <si>
    <t xml:space="preserve">TRANSPORTE COMERCIAL DE MATERIAL BETUMINOSO - CAP 30/45 </t>
  </si>
  <si>
    <t>TRANSPORTE COMERCIAL DE MATERIAL BETUMINOSO - CAP 60/85 E</t>
  </si>
  <si>
    <t>TRANSPORTE COMERCIAL DE MATERIAL BETUMINOSO - CM-30</t>
  </si>
  <si>
    <t>FORNECIMENTO DE EAI</t>
  </si>
  <si>
    <t>TRANSPORTE COMERCIAL DE MATERIAL BETUMINOSO - CM 30</t>
  </si>
  <si>
    <t>TRANSPORTE COMERCIAL DE MATERIAL BETUMINOSO - RR-2C</t>
  </si>
  <si>
    <t>TRANSPORTE COMERCIAL DE MATERIAL BETUMINOSO - CAP 60/85</t>
  </si>
  <si>
    <t>SARJETA TRAPEZOIDAL DE CONCRETO - SZC 90-30</t>
  </si>
  <si>
    <t>FABRICAÇÃO DE TAMPA PARA BOCA-DE- LOBO(50X100)</t>
  </si>
  <si>
    <t>27/06/2024 - 14:33</t>
  </si>
  <si>
    <t>Relatório de Composição do Serviço</t>
  </si>
  <si>
    <t>Tabela de preços: TABELA DE TERRAPLENAGEM, PAVIMENTAÇÃO E OBRAS DE ARTE ESPECIAIS - ABR/24 - SEM DESONERAÇÃO - T247</t>
  </si>
  <si>
    <t>Serviço: 40606A   ESTABILIZAÇÃO SOLO BRITA 40% EM PESO + 2% CIMENTO - USINA</t>
  </si>
  <si>
    <t xml:space="preserve">Unidade: m3    </t>
  </si>
  <si>
    <t xml:space="preserve">30040 </t>
  </si>
  <si>
    <t>DISTRIBUIDOR DE AGREGADOS  REBOCÁVEL</t>
  </si>
  <si>
    <t xml:space="preserve">30018 </t>
  </si>
  <si>
    <t>ROLO LISO VIBRATÓRIO AUTOPROPELIDO - CS533 E OU EQUIVALENTE</t>
  </si>
  <si>
    <t xml:space="preserve">30014 </t>
  </si>
  <si>
    <t>ROLO PÉ DE CARNEIRO AUTOPROPELIDO - CA 250 OU EQUIVALENTE</t>
  </si>
  <si>
    <t xml:space="preserve">30009 </t>
  </si>
  <si>
    <t xml:space="preserve">20003 </t>
  </si>
  <si>
    <t xml:space="preserve">20002 </t>
  </si>
  <si>
    <t xml:space="preserve">20013 </t>
  </si>
  <si>
    <t xml:space="preserve">0012 </t>
  </si>
  <si>
    <t xml:space="preserve">0011 </t>
  </si>
  <si>
    <t xml:space="preserve">0013 </t>
  </si>
  <si>
    <t>USINAGEM DE SOLO BRITA 40% EM PESO + 2% CIMENTO EM PESO</t>
  </si>
  <si>
    <t xml:space="preserve">47115A </t>
  </si>
  <si>
    <t>BDI:20,60%</t>
  </si>
  <si>
    <t>Serviço: 47115A   USINAGEM DE SOLO BRITA 40% EM PESO + 2% CIMENTO EM PESO</t>
  </si>
  <si>
    <t>CARREGADEIRA DE PNEUS CAT - 950 H  OU EQUIVALENTE</t>
  </si>
  <si>
    <t xml:space="preserve">30007 </t>
  </si>
  <si>
    <t>GRUPO GERADOR 145 / 160 kVA</t>
  </si>
  <si>
    <t xml:space="preserve">30043 </t>
  </si>
  <si>
    <t>USINA MISTURADORA DE SOLO 300 t/h</t>
  </si>
  <si>
    <t xml:space="preserve">30016 </t>
  </si>
  <si>
    <t>BRITA - COMERCIAL (BC)</t>
  </si>
  <si>
    <t xml:space="preserve">10082 </t>
  </si>
  <si>
    <t xml:space="preserve">CIMENTO PORTLAND CP II - 32 </t>
  </si>
  <si>
    <t>Kg</t>
  </si>
  <si>
    <t>SCO - Sistema de Custos e Orçamentos</t>
  </si>
  <si>
    <t xml:space="preserve">40606A  </t>
  </si>
  <si>
    <t xml:space="preserve">FORNECIMENTO DE EMULSÃO RR-1C </t>
  </si>
  <si>
    <t xml:space="preserve">FORNECIMENTO DE CAP-30/45 </t>
  </si>
  <si>
    <t>ADMINISTRAÇÃO LOCAL</t>
  </si>
  <si>
    <r>
      <rPr>
        <sz val="8"/>
        <rFont val="Arial MT"/>
        <family val="2"/>
      </rPr>
      <t>Coordenador / Gestor de Contrato (Eng. Sênior)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</si>
  <si>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</si>
  <si>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Gestor do Contrato (Eng. Pleno )</t>
    </r>
  </si>
  <si>
    <r>
      <rPr>
        <sz val="8"/>
        <rFont val="Arial MT"/>
        <family val="2"/>
      </rPr>
      <t>Engenheiro de Produção / Civil (Eng. Júnior)</t>
    </r>
  </si>
  <si>
    <r>
      <rPr>
        <sz val="8"/>
        <rFont val="Arial MT"/>
        <family val="2"/>
      </rPr>
      <t>Sala Técnica (Técnico Estradas)</t>
    </r>
  </si>
  <si>
    <r>
      <rPr>
        <sz val="8"/>
        <rFont val="Arial MT"/>
        <family val="2"/>
      </rPr>
      <t>Encarregado de Topografia / Topógrafo Chefe</t>
    </r>
  </si>
  <si>
    <r>
      <rPr>
        <sz val="8"/>
        <rFont val="Arial MT"/>
        <family val="2"/>
      </rPr>
      <t>Topógrafo</t>
    </r>
  </si>
  <si>
    <r>
      <rPr>
        <sz val="8"/>
        <rFont val="Arial MT"/>
        <family val="2"/>
      </rPr>
      <t>Auxiliar de Topografia</t>
    </r>
  </si>
  <si>
    <r>
      <rPr>
        <sz val="8"/>
        <rFont val="Arial MT"/>
        <family val="2"/>
      </rPr>
      <t>Laboratorista de Solos</t>
    </r>
  </si>
  <si>
    <r>
      <rPr>
        <sz val="8"/>
        <rFont val="Arial MT"/>
        <family val="2"/>
      </rPr>
      <t>Laboratorista de Betumes</t>
    </r>
  </si>
  <si>
    <r>
      <rPr>
        <sz val="8"/>
        <rFont val="Arial MT"/>
        <family val="2"/>
      </rPr>
      <t>Laboratorista de Concretos</t>
    </r>
  </si>
  <si>
    <r>
      <rPr>
        <sz val="8"/>
        <rFont val="Arial MT"/>
        <family val="2"/>
      </rPr>
      <t>Auxiliar de Laboratorista</t>
    </r>
  </si>
  <si>
    <r>
      <rPr>
        <sz val="8"/>
        <rFont val="Arial MT"/>
        <family val="2"/>
      </rPr>
      <t>Engenheiro de Segurança do Trabalho</t>
    </r>
  </si>
  <si>
    <r>
      <rPr>
        <sz val="8"/>
        <rFont val="Arial MT"/>
        <family val="2"/>
      </rPr>
      <t>Médico de Segurança do Trabalho</t>
    </r>
  </si>
  <si>
    <r>
      <rPr>
        <sz val="8"/>
        <rFont val="Arial MT"/>
        <family val="2"/>
      </rPr>
      <t>Técnico de Segurança do Trabalho</t>
    </r>
  </si>
  <si>
    <r>
      <rPr>
        <sz val="8"/>
        <rFont val="Arial MT"/>
        <family val="2"/>
      </rPr>
      <t>Encarregado Geral</t>
    </r>
  </si>
  <si>
    <r>
      <rPr>
        <sz val="8"/>
        <rFont val="Arial MT"/>
        <family val="2"/>
      </rPr>
      <t>Motorista</t>
    </r>
  </si>
  <si>
    <r>
      <rPr>
        <sz val="8"/>
        <rFont val="Arial MT"/>
        <family val="2"/>
      </rPr>
      <t>Encarregado Administrativo</t>
    </r>
  </si>
  <si>
    <r>
      <rPr>
        <sz val="8"/>
        <rFont val="Arial MT"/>
        <family val="2"/>
      </rPr>
      <t>Auxiliar Administrativo</t>
    </r>
  </si>
  <si>
    <r>
      <rPr>
        <sz val="8"/>
        <rFont val="Arial MT"/>
        <family val="2"/>
      </rPr>
      <t>Almoxarife / Apontador / Comprador</t>
    </r>
  </si>
  <si>
    <r>
      <rPr>
        <sz val="8"/>
        <rFont val="Arial MT"/>
        <family val="2"/>
      </rPr>
      <t>Recepcionista / Telefonista</t>
    </r>
  </si>
  <si>
    <r>
      <rPr>
        <sz val="8"/>
        <rFont val="Arial MT"/>
        <family val="2"/>
      </rPr>
      <t>Vigia</t>
    </r>
  </si>
  <si>
    <r>
      <rPr>
        <sz val="8"/>
        <rFont val="Arial MT"/>
        <family val="2"/>
      </rPr>
      <t>Material de Expediente / Cópias / Impressões</t>
    </r>
  </si>
  <si>
    <r>
      <rPr>
        <sz val="8"/>
        <rFont val="Arial MT"/>
        <family val="2"/>
      </rPr>
      <t>Medicamentos</t>
    </r>
  </si>
  <si>
    <r>
      <rPr>
        <sz val="8"/>
        <rFont val="Arial MT"/>
        <family val="2"/>
      </rPr>
      <t>Instrumental de Topografia</t>
    </r>
  </si>
  <si>
    <r>
      <rPr>
        <sz val="8"/>
        <rFont val="Arial MT"/>
        <family val="2"/>
      </rPr>
      <t>PCMSO (NR-7)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</si>
  <si>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</si>
  <si>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PGR (NR-18)</t>
    </r>
  </si>
  <si>
    <r>
      <rPr>
        <sz val="8"/>
        <rFont val="Arial MT"/>
        <family val="2"/>
      </rPr>
      <t>Exames Admissionais/Demissionais</t>
    </r>
  </si>
  <si>
    <r>
      <rPr>
        <sz val="8"/>
        <rFont val="Arial MT"/>
        <family val="2"/>
      </rPr>
      <t>Anotação de Responsabilidade Técnica</t>
    </r>
  </si>
  <si>
    <r>
      <rPr>
        <sz val="8"/>
        <rFont val="Arial MT"/>
        <family val="2"/>
      </rPr>
      <t>Ensaios Tecnológicos</t>
    </r>
  </si>
  <si>
    <r>
      <rPr>
        <sz val="8"/>
        <rFont val="Arial MT"/>
        <family val="2"/>
      </rPr>
      <t>m²</t>
    </r>
  </si>
  <si>
    <r>
      <rPr>
        <sz val="8"/>
        <rFont val="Arial MT"/>
        <family val="2"/>
      </rPr>
      <t>Escav.,  carga  e  transp.  1ª  categ.  c/  carregadeira  p/ pequenos movimentos de terra - (dt: 201 a 400m)</t>
    </r>
  </si>
  <si>
    <r>
      <rPr>
        <sz val="8"/>
        <rFont val="Arial MT"/>
        <family val="2"/>
      </rPr>
      <t>m³</t>
    </r>
  </si>
  <si>
    <r>
      <rPr>
        <sz val="8"/>
        <rFont val="Arial MT"/>
        <family val="2"/>
      </rPr>
      <t>Compactação a 95% do proctor normal</t>
    </r>
  </si>
  <si>
    <r>
      <rPr>
        <sz val="8"/>
        <rFont val="Arial MT"/>
        <family val="2"/>
      </rPr>
      <t>Escritório de campo</t>
    </r>
  </si>
  <si>
    <r>
      <rPr>
        <sz val="8"/>
        <rFont val="Arial MT"/>
        <family val="2"/>
      </rPr>
      <t>Escritório urbano (cidade)</t>
    </r>
  </si>
  <si>
    <r>
      <rPr>
        <sz val="8"/>
        <rFont val="Arial MT"/>
        <family val="2"/>
      </rPr>
      <t>Alojamento (pessoal operacional)</t>
    </r>
  </si>
  <si>
    <r>
      <rPr>
        <sz val="8"/>
        <rFont val="Arial MT"/>
        <family val="2"/>
      </rPr>
      <t>Alojamento (pessoal técnico administrativo)</t>
    </r>
  </si>
  <si>
    <r>
      <rPr>
        <sz val="8"/>
        <rFont val="Arial MT"/>
        <family val="2"/>
      </rPr>
      <t>Mobiliário de Escritório (inclusive eq. de informática)</t>
    </r>
  </si>
  <si>
    <r>
      <rPr>
        <sz val="8"/>
        <rFont val="Arial MT"/>
        <family val="2"/>
      </rPr>
      <t>Mobiliário de Alojamento (engenheiros)</t>
    </r>
  </si>
  <si>
    <r>
      <rPr>
        <sz val="8"/>
        <rFont val="Arial MT"/>
        <family val="2"/>
      </rPr>
      <t>Almoxarifado</t>
    </r>
  </si>
  <si>
    <r>
      <rPr>
        <sz val="8"/>
        <rFont val="Arial MT"/>
        <family val="2"/>
      </rPr>
      <t>Galpões para Carpintaria e Armação (cobertura)</t>
    </r>
  </si>
  <si>
    <r>
      <rPr>
        <sz val="8"/>
        <rFont val="Arial MT"/>
        <family val="2"/>
      </rPr>
      <t>Oficinas</t>
    </r>
  </si>
  <si>
    <r>
      <rPr>
        <sz val="8"/>
        <rFont val="Arial MT"/>
        <family val="2"/>
      </rPr>
      <t>Fiscalização</t>
    </r>
  </si>
  <si>
    <r>
      <rPr>
        <sz val="8"/>
        <rFont val="Arial MT"/>
        <family val="2"/>
      </rPr>
      <t>Posto de Combustível e Lubrificação</t>
    </r>
  </si>
  <si>
    <r>
      <rPr>
        <sz val="8"/>
        <rFont val="Arial MT"/>
        <family val="2"/>
      </rPr>
      <t>Vestiários</t>
    </r>
  </si>
  <si>
    <r>
      <rPr>
        <sz val="8"/>
        <rFont val="Arial MT"/>
        <family val="2"/>
      </rPr>
      <t>Sanitários</t>
    </r>
  </si>
  <si>
    <r>
      <rPr>
        <sz val="8"/>
        <rFont val="Arial MT"/>
        <family val="2"/>
      </rPr>
      <t>un</t>
    </r>
  </si>
  <si>
    <r>
      <rPr>
        <sz val="8"/>
        <rFont val="Arial MT"/>
        <family val="2"/>
      </rPr>
      <t>Refeitório (para os administrativos)</t>
    </r>
  </si>
  <si>
    <r>
      <rPr>
        <sz val="8"/>
        <rFont val="Arial MT"/>
        <family val="2"/>
      </rPr>
      <t>Tenda 6x6 m (refeitório)</t>
    </r>
  </si>
  <si>
    <r>
      <rPr>
        <sz val="8"/>
        <rFont val="Arial MT"/>
        <family val="2"/>
      </rPr>
      <t>Mesa com 4 cadeiras (refeitório – tendas)</t>
    </r>
  </si>
  <si>
    <r>
      <rPr>
        <sz val="8"/>
        <rFont val="Arial MT"/>
        <family val="2"/>
      </rPr>
      <t>Laboratório (espaço físico)</t>
    </r>
  </si>
  <si>
    <r>
      <rPr>
        <sz val="8"/>
        <rFont val="Arial MT"/>
        <family val="2"/>
      </rPr>
      <t>Ambulatório</t>
    </r>
  </si>
  <si>
    <r>
      <rPr>
        <sz val="8"/>
        <rFont val="Arial MT"/>
        <family val="2"/>
      </rPr>
      <t>Cercas</t>
    </r>
  </si>
  <si>
    <r>
      <rPr>
        <sz val="8"/>
        <rFont val="Arial MT"/>
        <family val="2"/>
      </rPr>
      <t>Guaritas</t>
    </r>
  </si>
  <si>
    <r>
      <rPr>
        <sz val="8"/>
        <rFont val="Arial MT"/>
        <family val="2"/>
      </rPr>
      <t>Fossa Séptica</t>
    </r>
  </si>
  <si>
    <r>
      <rPr>
        <sz val="8"/>
        <rFont val="Arial MT"/>
        <family val="2"/>
      </rPr>
      <t>Sumidouro</t>
    </r>
  </si>
  <si>
    <r>
      <rPr>
        <sz val="8"/>
        <rFont val="Arial MT"/>
        <family val="2"/>
      </rPr>
      <t>Poço Artesiano</t>
    </r>
  </si>
  <si>
    <r>
      <rPr>
        <sz val="8"/>
        <rFont val="Arial MT"/>
        <family val="2"/>
      </rPr>
      <t>Placa de Obra</t>
    </r>
  </si>
  <si>
    <r>
      <rPr>
        <sz val="8"/>
        <rFont val="Arial MT"/>
        <family val="2"/>
      </rPr>
      <t>Obelisco de Inauguração (com placa)</t>
    </r>
  </si>
  <si>
    <r>
      <rPr>
        <sz val="8"/>
        <rFont val="Arial MT"/>
        <family val="2"/>
      </rPr>
      <t>Instalações Provisórias de Água / Esgoto</t>
    </r>
  </si>
  <si>
    <r>
      <rPr>
        <sz val="8"/>
        <rFont val="Arial MT"/>
        <family val="2"/>
      </rPr>
      <t>Instalações Provisórias de Energia Elétrica</t>
    </r>
  </si>
  <si>
    <r>
      <rPr>
        <sz val="8"/>
        <rFont val="Arial MT"/>
        <family val="2"/>
      </rPr>
      <t>Consumo de Energia (canteiro / alojamento)</t>
    </r>
  </si>
  <si>
    <r>
      <rPr>
        <sz val="8"/>
        <rFont val="Arial MT"/>
        <family val="2"/>
      </rPr>
      <t>Consumo de Telefone/Internet (canteiro)</t>
    </r>
  </si>
  <si>
    <r>
      <rPr>
        <sz val="8"/>
        <rFont val="Arial MT"/>
        <family val="2"/>
      </rPr>
      <t>Materiais de Limpeza (alojamento eng / escrit. urb)</t>
    </r>
  </si>
  <si>
    <r>
      <rPr>
        <sz val="8"/>
        <rFont val="Arial MT"/>
        <family val="2"/>
      </rPr>
      <t>Faxineira (alojamento eng / escritório urb)</t>
    </r>
  </si>
  <si>
    <r>
      <rPr>
        <sz val="8"/>
        <rFont val="Arial MT"/>
        <family val="2"/>
      </rPr>
      <t>Instalação de Usina de Asfalto</t>
    </r>
  </si>
  <si>
    <r>
      <rPr>
        <sz val="8"/>
        <rFont val="Arial MT"/>
        <family val="2"/>
      </rPr>
      <t>Instalação de Usina de Solos</t>
    </r>
  </si>
  <si>
    <r>
      <rPr>
        <sz val="8"/>
        <rFont val="Arial MT"/>
        <family val="2"/>
      </rPr>
      <t>Paiol de explosivos</t>
    </r>
  </si>
  <si>
    <r>
      <rPr>
        <sz val="8"/>
        <rFont val="Arial MT"/>
        <family val="2"/>
      </rPr>
      <t>Tambor de 200L (desvio)</t>
    </r>
  </si>
  <si>
    <r>
      <rPr>
        <sz val="8"/>
        <rFont val="Arial MT"/>
        <family val="2"/>
      </rPr>
      <t>Servente para sinalização (desvio)</t>
    </r>
  </si>
  <si>
    <t>CANTEIRO DE OBRA</t>
  </si>
  <si>
    <t>EDITAL</t>
  </si>
  <si>
    <t>DETALHAMENTO DA COMPOSIÇÃO DO B.D.I.</t>
  </si>
  <si>
    <t>ITENS RELATIVOS Á ADMINISTRAÇÃO DA OBRA</t>
  </si>
  <si>
    <t>% sobre CD</t>
  </si>
  <si>
    <t>AC - Administração Central</t>
  </si>
  <si>
    <t>DF- Despesas Financeiras</t>
  </si>
  <si>
    <t>R - Riscos</t>
  </si>
  <si>
    <t>S - Seguros e Garantias Contratuais</t>
  </si>
  <si>
    <t>Sub-total:</t>
  </si>
  <si>
    <t>LUCRO</t>
  </si>
  <si>
    <t>F - Lucro Operacional</t>
  </si>
  <si>
    <t>TAXAS E IMPOSTOS</t>
  </si>
  <si>
    <t>G - PIS</t>
  </si>
  <si>
    <t>H - COFINS</t>
  </si>
  <si>
    <t>I - ISSQN</t>
  </si>
  <si>
    <t>C - CPRB</t>
  </si>
  <si>
    <t>BDI COM IMPOSTOS (%)</t>
  </si>
  <si>
    <t>Nilton Aires do Couto Junior</t>
  </si>
  <si>
    <t>Centrutora Centro Leste S/A</t>
  </si>
  <si>
    <t>CNPJ 02.155.735/0001-10</t>
  </si>
  <si>
    <t>CCL</t>
  </si>
  <si>
    <r>
      <rPr>
        <b/>
        <sz val="10"/>
        <rFont val="Arial"/>
        <family val="2"/>
      </rPr>
      <t>RESUMO DE ENCARGOS SOCIAIS TRABALHISTAS PARA OBRAS RODOVIÁRIAS - GOINFRA</t>
    </r>
  </si>
  <si>
    <r>
      <rPr>
        <b/>
        <u/>
        <sz val="10"/>
        <rFont val="Arial"/>
        <family val="2"/>
      </rPr>
      <t>ENCARGOS SOCIAIS – HORISTAS</t>
    </r>
  </si>
  <si>
    <r>
      <rPr>
        <b/>
        <sz val="10"/>
        <rFont val="Arial"/>
        <family val="2"/>
      </rPr>
      <t>A</t>
    </r>
  </si>
  <si>
    <r>
      <rPr>
        <b/>
        <sz val="10"/>
        <rFont val="Arial"/>
        <family val="2"/>
      </rPr>
      <t>ENCARGOS SOCIAIS BÁSICOS</t>
    </r>
  </si>
  <si>
    <r>
      <rPr>
        <sz val="10"/>
        <rFont val="Arial"/>
        <family val="2"/>
      </rPr>
      <t>A1</t>
    </r>
  </si>
  <si>
    <r>
      <rPr>
        <sz val="10"/>
        <rFont val="Arial"/>
        <family val="2"/>
      </rPr>
      <t>INSS</t>
    </r>
  </si>
  <si>
    <r>
      <rPr>
        <sz val="10"/>
        <rFont val="Arial"/>
        <family val="2"/>
      </rPr>
      <t>A2</t>
    </r>
  </si>
  <si>
    <r>
      <rPr>
        <sz val="10"/>
        <rFont val="Arial"/>
        <family val="2"/>
      </rPr>
      <t>FGTS</t>
    </r>
  </si>
  <si>
    <r>
      <rPr>
        <sz val="10"/>
        <rFont val="Arial"/>
        <family val="2"/>
      </rPr>
      <t>A3</t>
    </r>
  </si>
  <si>
    <r>
      <rPr>
        <sz val="10"/>
        <rFont val="Arial"/>
        <family val="2"/>
      </rPr>
      <t>SESI</t>
    </r>
  </si>
  <si>
    <r>
      <rPr>
        <sz val="10"/>
        <rFont val="Arial"/>
        <family val="2"/>
      </rPr>
      <t>A4</t>
    </r>
  </si>
  <si>
    <r>
      <rPr>
        <sz val="10"/>
        <rFont val="Arial"/>
        <family val="2"/>
      </rPr>
      <t>SENAI</t>
    </r>
  </si>
  <si>
    <r>
      <rPr>
        <sz val="10"/>
        <rFont val="Arial"/>
        <family val="2"/>
      </rPr>
      <t>A5</t>
    </r>
  </si>
  <si>
    <r>
      <rPr>
        <sz val="10"/>
        <rFont val="Arial"/>
        <family val="2"/>
      </rPr>
      <t>INCRA</t>
    </r>
  </si>
  <si>
    <r>
      <rPr>
        <sz val="10"/>
        <rFont val="Arial"/>
        <family val="2"/>
      </rPr>
      <t>A6</t>
    </r>
  </si>
  <si>
    <r>
      <rPr>
        <sz val="10"/>
        <rFont val="Arial"/>
        <family val="2"/>
      </rPr>
      <t>Salário Educação</t>
    </r>
  </si>
  <si>
    <r>
      <rPr>
        <sz val="10"/>
        <rFont val="Arial"/>
        <family val="2"/>
      </rPr>
      <t>A7</t>
    </r>
  </si>
  <si>
    <r>
      <rPr>
        <sz val="10"/>
        <rFont val="Arial"/>
        <family val="2"/>
      </rPr>
      <t>Seguro contra acidente de trabalho INSS</t>
    </r>
  </si>
  <si>
    <r>
      <rPr>
        <sz val="10"/>
        <rFont val="Arial"/>
        <family val="2"/>
      </rPr>
      <t>A8</t>
    </r>
  </si>
  <si>
    <r>
      <rPr>
        <sz val="10"/>
        <rFont val="Arial"/>
        <family val="2"/>
      </rPr>
      <t>SEBRAE</t>
    </r>
  </si>
  <si>
    <r>
      <rPr>
        <sz val="10"/>
        <rFont val="Arial"/>
        <family val="2"/>
      </rPr>
      <t>A9</t>
    </r>
  </si>
  <si>
    <r>
      <rPr>
        <sz val="10"/>
        <rFont val="Arial"/>
        <family val="2"/>
      </rPr>
      <t>SECONCI</t>
    </r>
  </si>
  <si>
    <r>
      <rPr>
        <b/>
        <sz val="10"/>
        <rFont val="Arial"/>
        <family val="2"/>
      </rPr>
      <t>B</t>
    </r>
  </si>
  <si>
    <r>
      <rPr>
        <b/>
        <sz val="10"/>
        <rFont val="Arial"/>
        <family val="2"/>
      </rPr>
      <t>ENCARGOS TRABALISTAS</t>
    </r>
  </si>
  <si>
    <r>
      <rPr>
        <b/>
        <sz val="10"/>
        <rFont val="Arial"/>
        <family val="2"/>
      </rPr>
      <t>TOTAL GRUPO A :</t>
    </r>
  </si>
  <si>
    <r>
      <rPr>
        <sz val="10"/>
        <rFont val="Arial"/>
        <family val="2"/>
      </rPr>
      <t>B1</t>
    </r>
  </si>
  <si>
    <r>
      <rPr>
        <sz val="10"/>
        <rFont val="Arial"/>
        <family val="2"/>
      </rPr>
      <t>Repouso semanal remunerado</t>
    </r>
  </si>
  <si>
    <r>
      <rPr>
        <sz val="10"/>
        <rFont val="Arial"/>
        <family val="2"/>
      </rPr>
      <t>B2</t>
    </r>
  </si>
  <si>
    <r>
      <rPr>
        <sz val="10"/>
        <rFont val="Arial"/>
        <family val="2"/>
      </rPr>
      <t>Feriados</t>
    </r>
  </si>
  <si>
    <r>
      <rPr>
        <sz val="10"/>
        <rFont val="Arial"/>
        <family val="2"/>
      </rPr>
      <t>B3</t>
    </r>
  </si>
  <si>
    <r>
      <rPr>
        <sz val="10"/>
        <rFont val="Arial"/>
        <family val="2"/>
      </rPr>
      <t>Férias e 1/3 de férias</t>
    </r>
  </si>
  <si>
    <r>
      <rPr>
        <sz val="10"/>
        <rFont val="Arial"/>
        <family val="2"/>
      </rPr>
      <t>B4</t>
    </r>
  </si>
  <si>
    <r>
      <rPr>
        <sz val="10"/>
        <rFont val="Arial"/>
        <family val="2"/>
      </rPr>
      <t>Auxílio Enfermidade</t>
    </r>
  </si>
  <si>
    <r>
      <rPr>
        <sz val="10"/>
        <rFont val="Arial"/>
        <family val="2"/>
      </rPr>
      <t>B5</t>
    </r>
  </si>
  <si>
    <r>
      <rPr>
        <sz val="10"/>
        <rFont val="Arial"/>
        <family val="2"/>
      </rPr>
      <t>Auxílio Acidente</t>
    </r>
  </si>
  <si>
    <r>
      <rPr>
        <sz val="10"/>
        <rFont val="Arial"/>
        <family val="2"/>
      </rPr>
      <t>B6</t>
    </r>
  </si>
  <si>
    <r>
      <rPr>
        <sz val="10"/>
        <rFont val="Arial"/>
        <family val="2"/>
      </rPr>
      <t>Licença Paternidade</t>
    </r>
  </si>
  <si>
    <r>
      <rPr>
        <sz val="10"/>
        <rFont val="Arial"/>
        <family val="2"/>
      </rPr>
      <t>B7</t>
    </r>
  </si>
  <si>
    <r>
      <rPr>
        <sz val="10"/>
        <rFont val="Arial"/>
        <family val="2"/>
      </rPr>
      <t>13° Salário</t>
    </r>
  </si>
  <si>
    <r>
      <rPr>
        <sz val="10"/>
        <rFont val="Arial"/>
        <family val="2"/>
      </rPr>
      <t>B8</t>
    </r>
  </si>
  <si>
    <r>
      <rPr>
        <sz val="10"/>
        <rFont val="Arial"/>
        <family val="2"/>
      </rPr>
      <t>Faltas Justificadas</t>
    </r>
  </si>
  <si>
    <r>
      <rPr>
        <b/>
        <sz val="10"/>
        <rFont val="Arial"/>
        <family val="2"/>
      </rPr>
      <t>TOTAL GRUPO B :</t>
    </r>
  </si>
  <si>
    <r>
      <rPr>
        <b/>
        <sz val="10"/>
        <rFont val="Arial"/>
        <family val="2"/>
      </rPr>
      <t>C</t>
    </r>
  </si>
  <si>
    <r>
      <rPr>
        <b/>
        <sz val="10"/>
        <rFont val="Arial"/>
        <family val="2"/>
      </rPr>
      <t>ENCARGOS INDENIZATÓRIOS</t>
    </r>
  </si>
  <si>
    <r>
      <rPr>
        <sz val="10"/>
        <rFont val="Arial"/>
        <family val="2"/>
      </rPr>
      <t>C1</t>
    </r>
  </si>
  <si>
    <r>
      <rPr>
        <sz val="10"/>
        <rFont val="Arial"/>
        <family val="2"/>
      </rPr>
      <t>Aviso Prévio Indenizado</t>
    </r>
  </si>
  <si>
    <r>
      <rPr>
        <sz val="10"/>
        <rFont val="Arial"/>
        <family val="2"/>
      </rPr>
      <t>C2</t>
    </r>
  </si>
  <si>
    <r>
      <rPr>
        <sz val="10"/>
        <rFont val="Arial"/>
        <family val="2"/>
      </rPr>
      <t>Aviso Prévio Trabalhado</t>
    </r>
  </si>
  <si>
    <r>
      <rPr>
        <sz val="10"/>
        <rFont val="Arial"/>
        <family val="2"/>
      </rPr>
      <t>C3</t>
    </r>
  </si>
  <si>
    <r>
      <rPr>
        <sz val="10"/>
        <rFont val="Arial"/>
        <family val="2"/>
      </rPr>
      <t>Férias Indenizadas</t>
    </r>
  </si>
  <si>
    <r>
      <rPr>
        <sz val="10"/>
        <rFont val="Arial"/>
        <family val="2"/>
      </rPr>
      <t>C4</t>
    </r>
  </si>
  <si>
    <r>
      <rPr>
        <sz val="10"/>
        <rFont val="Arial"/>
        <family val="2"/>
      </rPr>
      <t>Multa por Rescisão do Contrato de Trabalho sem Justa Causa</t>
    </r>
  </si>
  <si>
    <r>
      <rPr>
        <sz val="10"/>
        <rFont val="Arial"/>
        <family val="2"/>
      </rPr>
      <t>C5</t>
    </r>
  </si>
  <si>
    <r>
      <rPr>
        <sz val="10"/>
        <rFont val="Arial"/>
        <family val="2"/>
      </rPr>
      <t>Indenização Adicional</t>
    </r>
  </si>
  <si>
    <r>
      <rPr>
        <b/>
        <sz val="10"/>
        <rFont val="Arial"/>
        <family val="2"/>
      </rPr>
      <t>TOTAL GRUPO C :</t>
    </r>
  </si>
  <si>
    <r>
      <rPr>
        <b/>
        <sz val="10"/>
        <rFont val="Arial"/>
        <family val="2"/>
      </rPr>
      <t>D</t>
    </r>
  </si>
  <si>
    <r>
      <rPr>
        <b/>
        <sz val="10"/>
        <rFont val="Arial"/>
        <family val="2"/>
      </rPr>
      <t>INCIDÊNCIAS CUMULATIVAS</t>
    </r>
  </si>
  <si>
    <r>
      <rPr>
        <sz val="10"/>
        <rFont val="Arial"/>
        <family val="2"/>
      </rPr>
      <t>D1</t>
    </r>
  </si>
  <si>
    <r>
      <rPr>
        <sz val="10"/>
        <rFont val="Arial"/>
        <family val="2"/>
      </rPr>
      <t>Incidência do Grupo A sobre B</t>
    </r>
  </si>
  <si>
    <t>D2</t>
  </si>
  <si>
    <t>Reincidência do Grupo A sobre Aviso Prévio Trabalhado + Reincidência do FGTS sobre Aviso Prévio Indenizado</t>
  </si>
  <si>
    <t>TOTAL GRUPO D :</t>
  </si>
  <si>
    <t>PERCENTUAL TOTAL DE ENCARGOS SOCIAIS</t>
  </si>
  <si>
    <t>BDI</t>
  </si>
  <si>
    <t>COMPOSIÇÃO DOS CUSTOS UNITÁRIOS DOS SERVIÇOS</t>
  </si>
  <si>
    <t>PROPONENTE:</t>
  </si>
  <si>
    <t>RODOVIA:</t>
  </si>
  <si>
    <t>TRECHO:</t>
  </si>
  <si>
    <t>SUBTRECHO:</t>
  </si>
  <si>
    <t>ITEM:</t>
  </si>
  <si>
    <t xml:space="preserve"> 40001                </t>
  </si>
  <si>
    <t>DESCRIÇÃO DO SERVIÇO:</t>
  </si>
  <si>
    <t>DATA BASE:</t>
  </si>
  <si>
    <t xml:space="preserve">DESMATAMENTO, DESTOCAMENTO E LIMPEZA - ÁRVORES COM DIÂMETROS MENORES DE 15 CM </t>
  </si>
  <si>
    <t>UNIDADE:</t>
  </si>
  <si>
    <t xml:space="preserve">m2    </t>
  </si>
  <si>
    <t>A - EQUIPAMENTOS</t>
  </si>
  <si>
    <t>QUANT.</t>
  </si>
  <si>
    <t>UTILIZAÇÃO</t>
  </si>
  <si>
    <t>CUSTO OPERACIONAL</t>
  </si>
  <si>
    <t>CUSTO 
HORÁRIO TOTAL</t>
  </si>
  <si>
    <t>OPERATIVA</t>
  </si>
  <si>
    <t>IMPROD</t>
  </si>
  <si>
    <t>OPERATIVO</t>
  </si>
  <si>
    <t xml:space="preserve">TRATOR ESTEIRAS COM LÂMINA - CAT D8 OU EQUIVALENTE </t>
  </si>
  <si>
    <t>CUSTO HORÁRIO TOTAL DE EQUIPAMENTOS</t>
  </si>
  <si>
    <t>B - MÃO DE OBRA</t>
  </si>
  <si>
    <t>UNIDADE</t>
  </si>
  <si>
    <t>CUSTO HORÁRIO</t>
  </si>
  <si>
    <t xml:space="preserve">ENCARREGADO DE SERVIÇO </t>
  </si>
  <si>
    <t xml:space="preserve">H     </t>
  </si>
  <si>
    <t xml:space="preserve">SERVENTE </t>
  </si>
  <si>
    <t xml:space="preserve">0011           </t>
  </si>
  <si>
    <t xml:space="preserve">EPI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</si>
  <si>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%     </t>
  </si>
  <si>
    <t xml:space="preserve">0012           </t>
  </si>
  <si>
    <t xml:space="preserve">ALIMENTAÇÃO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</si>
  <si>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0013           </t>
  </si>
  <si>
    <t xml:space="preserve">TRANSP. DE PESSOAL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</si>
  <si>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0014           </t>
  </si>
  <si>
    <t xml:space="preserve">FERRAMENTAS MANUAIS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</si>
  <si>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CUSTO HORÁRIO TOTAL DE MÃO DE OBRA</t>
  </si>
  <si>
    <t>PRODUÇÃO DA EQUIPE</t>
  </si>
  <si>
    <t>CUSTO HORÁRIO TOTAL DE EXECUÇÃO</t>
  </si>
  <si>
    <t>CUSTO UNITÁRIO DE EXECUÇÃO</t>
  </si>
  <si>
    <t>C - MATERIAIS</t>
  </si>
  <si>
    <t>QUANTIDADE</t>
  </si>
  <si>
    <t>PREÇO UNITÁRIO</t>
  </si>
  <si>
    <t>CUSTO 
UNITÁRIO</t>
  </si>
  <si>
    <t>CUSTO UNITÁRIO TOTAL DE MATERIAL</t>
  </si>
  <si>
    <t>D - ATIVIDADES AUXILIARES</t>
  </si>
  <si>
    <t>CUSTO TOTAL DE ATIVIDADES AUXILIARES</t>
  </si>
  <si>
    <t>E -TEMPO FIXO</t>
  </si>
  <si>
    <t>CUSTO UNITÁRIO TOTAL DE TEMPO FIXO</t>
  </si>
  <si>
    <t>F - TRANSPORTES</t>
  </si>
  <si>
    <t>Qtde</t>
  </si>
  <si>
    <t>DMT</t>
  </si>
  <si>
    <t>CUSTO UNITÁRIO</t>
  </si>
  <si>
    <t>(LN)</t>
  </si>
  <si>
    <t>(RP)</t>
  </si>
  <si>
    <t>(PV)</t>
  </si>
  <si>
    <t>CUSTO UNITÁRIO TOTAL DE TRANSPORTE</t>
  </si>
  <si>
    <t>CUSTO UNITÁRIO DIRETO TOTAL</t>
  </si>
  <si>
    <t>CUSTO UNITÁRIO TOTAL</t>
  </si>
  <si>
    <t xml:space="preserve"> 40625                </t>
  </si>
  <si>
    <t xml:space="preserve">RECICLAGEM DE BASE COM 3% DE CIMENTO EM PESO </t>
  </si>
  <si>
    <t xml:space="preserve">MOTONIVELADORA - CAT 120K OU EQUIVALENTE </t>
  </si>
  <si>
    <t xml:space="preserve">ROLO PÉ DE CARNEIRO AUTOPROPELIDO - CA 250 OU EQUIVALENTE </t>
  </si>
  <si>
    <t xml:space="preserve">CAMINHÃO TANQUE 10.000L </t>
  </si>
  <si>
    <t xml:space="preserve">ROLO LISO VIBRATÓRIO AUTOPROPELIDO - CS533 E OU EQUIVALENTE </t>
  </si>
  <si>
    <t xml:space="preserve">CAMINHÃO CARROCERIA MADEIRA - 15 T </t>
  </si>
  <si>
    <t xml:space="preserve">ROLO COMPACTADOR DE PNEUS AUTOPROPELIDO - 27 T </t>
  </si>
  <si>
    <t xml:space="preserve">RECICLADORA DE PAVIMENTO À FRIO - CATERPILLAR RM-500 OU EQUIVALENTE </t>
  </si>
  <si>
    <t xml:space="preserve">KG    </t>
  </si>
  <si>
    <t xml:space="preserve">BLOCOS DE DESGASTE P/ RECICLADORA </t>
  </si>
  <si>
    <t xml:space="preserve">un    </t>
  </si>
  <si>
    <t xml:space="preserve">PORTA BIT P/ RECICLADORA </t>
  </si>
  <si>
    <t xml:space="preserve">BITS P/ RECICLADORA </t>
  </si>
  <si>
    <t xml:space="preserve"> 40450                </t>
  </si>
  <si>
    <t xml:space="preserve">TRANSPORTE COMERCIAL DE CIMENTO / CAL / FILLER </t>
  </si>
  <si>
    <t xml:space="preserve">TKM   </t>
  </si>
  <si>
    <t xml:space="preserve"> 40607                </t>
  </si>
  <si>
    <t xml:space="preserve">ESTABILIZAÇÃO BRITA GRADUADA - USINA </t>
  </si>
  <si>
    <t xml:space="preserve">DISTRIBUIDOR DE AGREGADOS REBOCÁVEL </t>
  </si>
  <si>
    <t xml:space="preserve">AJUDANTE </t>
  </si>
  <si>
    <t xml:space="preserve">GREDISTA </t>
  </si>
  <si>
    <t xml:space="preserve">47100          </t>
  </si>
  <si>
    <t xml:space="preserve">USINAGEM DE BRITA GRADUADA (SVA)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</si>
  <si>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M3    </t>
  </si>
  <si>
    <t xml:space="preserve"> 40455                </t>
  </si>
  <si>
    <t xml:space="preserve">TRANSPORTE COMERCIAL DE AGREGADOS </t>
  </si>
  <si>
    <t xml:space="preserve">m3km  </t>
  </si>
  <si>
    <t xml:space="preserve">CAMINHÃO BASCULANTE 10 M3 - 15 T </t>
  </si>
  <si>
    <t xml:space="preserve"> 40380                </t>
  </si>
  <si>
    <t xml:space="preserve">IMPRIMAÇÃO </t>
  </si>
  <si>
    <t xml:space="preserve">TRATOR DE PNEUS AGRÍCOLA - MF 4292 OU EQUIVALENTE </t>
  </si>
  <si>
    <t xml:space="preserve">VASSOURA MECÂNICA REBOCÁVEL </t>
  </si>
  <si>
    <t xml:space="preserve">TANQUE DE ESTOCAGEM ASFALTO (30.000L) </t>
  </si>
  <si>
    <t xml:space="preserve">CAMINHÃO TANQUE DISTRIBUIDOR DE ASFALTO </t>
  </si>
  <si>
    <t xml:space="preserve"> 40435                </t>
  </si>
  <si>
    <t xml:space="preserve">TRANSPORTE LOCAL DE MATERIAL BETUMINOSO </t>
  </si>
  <si>
    <t xml:space="preserve"> 40385                </t>
  </si>
  <si>
    <t xml:space="preserve">PINTURA DE LIGAÇÃO </t>
  </si>
  <si>
    <t xml:space="preserve"> 40602                </t>
  </si>
  <si>
    <t xml:space="preserve">CONCRETO BETUMINOSO USINADO À QUENTE-CBUQ (BC/AC) </t>
  </si>
  <si>
    <t xml:space="preserve">ROLO LISO TANDEN - 6/8 T - CA-150 OU EQUIVALENTE </t>
  </si>
  <si>
    <t xml:space="preserve">VIBROACABADORA DE ASFALTO SOBRE ESTEIRAS </t>
  </si>
  <si>
    <t xml:space="preserve">42496          </t>
  </si>
  <si>
    <t xml:space="preserve">USINAGEM CBUQ(EXC. FORN. BET. E TRANSP.) (AC/BC) </t>
  </si>
  <si>
    <t xml:space="preserve"> 40618                </t>
  </si>
  <si>
    <t xml:space="preserve">CONCRETO BETUMINOSO USINADO À QUENTE - CBUQ - FAIXA 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</si>
  <si>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42498          </t>
  </si>
  <si>
    <t xml:space="preserve">USINAGEM DE CONCRETO BETUMINOSO USINADO À QUENTE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</si>
  <si>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40440                </t>
  </si>
  <si>
    <t xml:space="preserve">TRANSPORTE LOCAL DE MASSA ASFÁLTICA </t>
  </si>
  <si>
    <t xml:space="preserve"> 40485                </t>
  </si>
  <si>
    <t xml:space="preserve">FORNECIMENTO DE EMULSÃO ASFÁLTICA PARA IMPRIMAÇÃO - EAI </t>
  </si>
  <si>
    <t xml:space="preserve">T     </t>
  </si>
  <si>
    <t xml:space="preserve">IM0180         </t>
  </si>
  <si>
    <t xml:space="preserve">EMULSÃO EAI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</si>
  <si>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40510                </t>
  </si>
  <si>
    <t xml:space="preserve">IM0181         </t>
  </si>
  <si>
    <t xml:space="preserve">EMULSÃO RR-1C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</si>
  <si>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40520                </t>
  </si>
  <si>
    <t xml:space="preserve">t     </t>
  </si>
  <si>
    <t xml:space="preserve">IM0182         </t>
  </si>
  <si>
    <t xml:space="preserve">CIMENTO ASFÁLTICO CAP 30-45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</si>
  <si>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40515                </t>
  </si>
  <si>
    <t xml:space="preserve">FORNECIMENTO DE CAP-60/85 COM POLÍMERO SBS </t>
  </si>
  <si>
    <t xml:space="preserve">IM0183         </t>
  </si>
  <si>
    <t xml:space="preserve">CIMENTO ASFÁLTICO CAP-60/85-E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</si>
  <si>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40530                </t>
  </si>
  <si>
    <t xml:space="preserve">TRANSPORTE COMERCIAL DE MATERIAL BETUMINOSO </t>
  </si>
  <si>
    <t xml:space="preserve">tkm   </t>
  </si>
  <si>
    <t xml:space="preserve"> 40310                </t>
  </si>
  <si>
    <t xml:space="preserve">REGULARIZAÇÃO E COMPACTAÇÃO DO SUB-LEITO </t>
  </si>
  <si>
    <t xml:space="preserve">GRADE DE DISCO - 24X24 </t>
  </si>
  <si>
    <t xml:space="preserve"> 40317                </t>
  </si>
  <si>
    <t xml:space="preserve">FORNECIMENTO DE MATERIAL DE JAZIDA (CASCALHO).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</si>
  <si>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FORNECIMENTO DE MATERIAL DE JAZIDA /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</si>
  <si>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40320                </t>
  </si>
  <si>
    <t xml:space="preserve">TRANSPORTE DE MATERIAL DE JAZIDA (CASCALHO) </t>
  </si>
  <si>
    <t xml:space="preserve"> 40606A               </t>
  </si>
  <si>
    <t xml:space="preserve">ESTABILIZAÇÃO SOLO-BRITA (BRITA 40% EM PESO + 2%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</si>
  <si>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USINAGEM DE SOLO BRITA 50% EM PESO (SVA)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</si>
  <si>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40609                </t>
  </si>
  <si>
    <t xml:space="preserve">TRATAMENTO SUPERFICIAL DUPLO - TSD (BC) </t>
  </si>
  <si>
    <t xml:space="preserve">CARREGADEIRA DE PNEUS CAT - 924 H OU EQUIVALENTE </t>
  </si>
  <si>
    <t xml:space="preserve">BRITA - COMERCIAL (BC) </t>
  </si>
  <si>
    <t xml:space="preserve"> 40445                </t>
  </si>
  <si>
    <t xml:space="preserve">TRANSPORTE LOCAL DE AGREGADOS </t>
  </si>
  <si>
    <t xml:space="preserve"> 40490                </t>
  </si>
  <si>
    <t xml:space="preserve">FORNECIMENTO DE EMULSÃO RR-2C </t>
  </si>
  <si>
    <t xml:space="preserve">IM0184         </t>
  </si>
  <si>
    <t xml:space="preserve">EMULSÃO RR-2C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</si>
  <si>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42400                </t>
  </si>
  <si>
    <t xml:space="preserve">TAPA BURACO (EXCETO FORN. E TRANSP. MAT.) </t>
  </si>
  <si>
    <t xml:space="preserve">COMPACTADOR MANUAL COM SOQUETE VIBRATÓRIO </t>
  </si>
  <si>
    <t xml:space="preserve">CARRINHO DE MÃO 80L </t>
  </si>
  <si>
    <t xml:space="preserve"> 42496                </t>
  </si>
  <si>
    <t xml:space="preserve">CARREGADEIRA DE PNEUS CAT - 950 H  OU EQUIVALENTE </t>
  </si>
  <si>
    <t xml:space="preserve">GRUPO GERADOR 145 / 160 KVA </t>
  </si>
  <si>
    <t xml:space="preserve">AQUECEDOR DE FLUÍDO TÉRMICO C/ CALDEIRA </t>
  </si>
  <si>
    <t xml:space="preserve">USINA DE ASFALTO A QUENTE 80 t/h </t>
  </si>
  <si>
    <t xml:space="preserve">FILLER </t>
  </si>
  <si>
    <t xml:space="preserve">ÓLEO COMBUSTÍVEL BPF (1A) - DENSIDADE 1,024kg/l </t>
  </si>
  <si>
    <t xml:space="preserve">AREIA - COMERCIAL (AC) </t>
  </si>
  <si>
    <t xml:space="preserve">PEDRISCO </t>
  </si>
  <si>
    <t xml:space="preserve"> 41319                </t>
  </si>
  <si>
    <t xml:space="preserve">SARJETA TRIANGULAR DE CONCRETO - STC04 (AC/BC)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</si>
  <si>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     </t>
  </si>
  <si>
    <t xml:space="preserve">40315          </t>
  </si>
  <si>
    <t xml:space="preserve">ESCAVAÇÃO E CARGA MAT. DE JAZIDA </t>
  </si>
  <si>
    <t xml:space="preserve">42836          </t>
  </si>
  <si>
    <t xml:space="preserve">CONCRETO FCK=15 MPA  P/ DRENAGEM (AC/BC) </t>
  </si>
  <si>
    <t xml:space="preserve">47021          </t>
  </si>
  <si>
    <t xml:space="preserve">CONFECÇÃO DE GUIAS </t>
  </si>
  <si>
    <t xml:space="preserve">47027          </t>
  </si>
  <si>
    <t xml:space="preserve">ESCAVAÇÃO MANUAL </t>
  </si>
  <si>
    <t xml:space="preserve"> 41324                </t>
  </si>
  <si>
    <t xml:space="preserve">SARJETA TRAPEZOIDAL DE CONCRETO - SZC01 (AC/BC) </t>
  </si>
  <si>
    <t xml:space="preserve">41293          </t>
  </si>
  <si>
    <t xml:space="preserve">APILOAMENTO MANUAL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</si>
  <si>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M2    </t>
  </si>
  <si>
    <t xml:space="preserve">42838          </t>
  </si>
  <si>
    <t xml:space="preserve">CONCRETO FCK=20 MPA P/ DRENAGEM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</si>
  <si>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47024          </t>
  </si>
  <si>
    <t xml:space="preserve">ESCAVAÇÃO MECÂNICA DE VALA PARA DRENAGEM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</si>
  <si>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41332                </t>
  </si>
  <si>
    <t xml:space="preserve">MEIO FIO COM SARJETA - MFC03 (AC/BC) </t>
  </si>
  <si>
    <t xml:space="preserve">EXTRUSORA PARA MEIO FIO DE CONCRETO </t>
  </si>
  <si>
    <t xml:space="preserve">PEDREIRO </t>
  </si>
  <si>
    <t xml:space="preserve"> 41334                </t>
  </si>
  <si>
    <t xml:space="preserve">MEIO FIO SEM SARJETA - MFC05 (AC/BC) </t>
  </si>
  <si>
    <t xml:space="preserve"> 41414                </t>
  </si>
  <si>
    <t xml:space="preserve">DESCIDA D'ÁGUA DE ATERROS TIPO RÁPIDO - DAR 02 (AC/BC) </t>
  </si>
  <si>
    <t xml:space="preserve">40102          </t>
  </si>
  <si>
    <t xml:space="preserve">COMPACTAÇÃO MANUAL </t>
  </si>
  <si>
    <t xml:space="preserve">47020          </t>
  </si>
  <si>
    <t xml:space="preserve">FORMA DE PLACA COMPENSADA </t>
  </si>
  <si>
    <t xml:space="preserve"> 41422                </t>
  </si>
  <si>
    <t xml:space="preserve">DESCIDA D'ÁGUA DE ATERROS EM DEGRAUS - DAD 02 (AC/BC) </t>
  </si>
  <si>
    <t xml:space="preserve">45155          </t>
  </si>
  <si>
    <t xml:space="preserve">AÇO CA50/60 AQUISIÇÃO, ARMAÇÃO E COLOCAÇÃO (INCLUSO PERDAS) - SUPERESTRUTURA </t>
  </si>
  <si>
    <t xml:space="preserve"> 41385                </t>
  </si>
  <si>
    <t xml:space="preserve">ENTRADA D'ÁGUA - EDA 01 (AC/BC) </t>
  </si>
  <si>
    <t xml:space="preserve"> 41386                </t>
  </si>
  <si>
    <t xml:space="preserve">ENTRADA D'ÁGUA - EDA 02 (AC/BC) </t>
  </si>
  <si>
    <t xml:space="preserve"> 42425                </t>
  </si>
  <si>
    <t xml:space="preserve">LIMPEZA DE MEIO-FIO E DESCIDA D´AGUA </t>
  </si>
  <si>
    <t xml:space="preserve"> 41371                </t>
  </si>
  <si>
    <t xml:space="preserve">DISSIPADOR DE ENERGIA - DEB 01 (AC/BC) </t>
  </si>
  <si>
    <t xml:space="preserve">42856          </t>
  </si>
  <si>
    <t xml:space="preserve">ENROCAMENTO DE PEDRA ARGAMASSADA (AC/BC) </t>
  </si>
  <si>
    <t xml:space="preserve"> 42820                </t>
  </si>
  <si>
    <t xml:space="preserve">DEMOLIÇÃO DE CONCRETO SIMPLES </t>
  </si>
  <si>
    <t xml:space="preserve"> 40436                </t>
  </si>
  <si>
    <t xml:space="preserve">TRANSPORTE LOCAL DE CONCRETO </t>
  </si>
  <si>
    <t xml:space="preserve">CAMINHÃO BASCULANTE 6 M3 - 10,5 T </t>
  </si>
  <si>
    <t xml:space="preserve"> 40449                </t>
  </si>
  <si>
    <t xml:space="preserve">TRANSPORTE LOCAL DE CIMENTO / CAL / FILLER </t>
  </si>
  <si>
    <t xml:space="preserve"> 42480                </t>
  </si>
  <si>
    <t xml:space="preserve">CAIAÇÃO (3 DEMÃOS) </t>
  </si>
  <si>
    <t xml:space="preserve">CAL PARA PINTURA </t>
  </si>
  <si>
    <t xml:space="preserve"> 47005                </t>
  </si>
  <si>
    <t xml:space="preserve">FABRICAÇÃO DE TAMPA PARA BOCA-DE-LOBO(50X100) E TRANSP. (AC/BC) </t>
  </si>
  <si>
    <t xml:space="preserve">GRUPO GERADOR 2,5 / 3,0 KVA </t>
  </si>
  <si>
    <t xml:space="preserve">FÁBRICA DE PRÉ-MOLDADO DE CONCRETO </t>
  </si>
  <si>
    <t xml:space="preserve">AÇO CA - 50 </t>
  </si>
  <si>
    <t xml:space="preserve">ARAME RECOZIDO </t>
  </si>
  <si>
    <t xml:space="preserve">TELA SOLDADA NERVURADA Nº 246 </t>
  </si>
  <si>
    <t xml:space="preserve">45050          </t>
  </si>
  <si>
    <t xml:space="preserve">CONCRETO FCK=15 MPA (AC/BC) </t>
  </si>
  <si>
    <t xml:space="preserve"> 41856                </t>
  </si>
  <si>
    <t xml:space="preserve">BOCA DE BSTC D=1,00M (AC/BC) </t>
  </si>
  <si>
    <t xml:space="preserve">42841          </t>
  </si>
  <si>
    <t xml:space="preserve">CONCRETO CICLÓPICO FCK=11 MPA (AC/BC) </t>
  </si>
  <si>
    <t xml:space="preserve">47018          </t>
  </si>
  <si>
    <t xml:space="preserve">ARGAMASSA DE CIMENTO E AREIA 1:4 (AC) </t>
  </si>
  <si>
    <t xml:space="preserve"> 41375                </t>
  </si>
  <si>
    <t xml:space="preserve">DISSIPADOR DE ENERGIA - DEB 05 (AC/BC) </t>
  </si>
  <si>
    <t xml:space="preserve"> 41378                </t>
  </si>
  <si>
    <t xml:space="preserve">DISSIPADOR DE ENERGIA - DEB 08 (AC/BC) </t>
  </si>
  <si>
    <t xml:space="preserve"> 41381                </t>
  </si>
  <si>
    <t xml:space="preserve">DISSIPADOR DE ENERGIA - DEB 11 (AC/BC) </t>
  </si>
  <si>
    <t xml:space="preserve"> 42420                </t>
  </si>
  <si>
    <t xml:space="preserve">CAPINA MANUAL </t>
  </si>
  <si>
    <t xml:space="preserve"> 42445                </t>
  </si>
  <si>
    <t xml:space="preserve">DESOBSTRUÇÃO DE BUEIROS </t>
  </si>
  <si>
    <t xml:space="preserve"> 40895                </t>
  </si>
  <si>
    <t xml:space="preserve">SEMEADURA MANUAL </t>
  </si>
  <si>
    <t xml:space="preserve">SEMENTES PARA HIDROSSEMEADURA </t>
  </si>
  <si>
    <t xml:space="preserve"> 40870                </t>
  </si>
  <si>
    <t xml:space="preserve">REVESTIMENTO VEGETAL EM MUDAS </t>
  </si>
  <si>
    <t xml:space="preserve">GRAMA EM PLACAS </t>
  </si>
  <si>
    <t xml:space="preserve"> 40865                </t>
  </si>
  <si>
    <t xml:space="preserve">REVESTIMENTO VEGETAL EM PLACAS (GRAMA) </t>
  </si>
  <si>
    <t xml:space="preserve"> 40815                </t>
  </si>
  <si>
    <t xml:space="preserve">SINALIZAÇÃO HORIZONTAL COM RESINA ACRÍLICA </t>
  </si>
  <si>
    <t xml:space="preserve">CAMINHÃO PARA PINTURA A FRIO COM DEMARCADOR DE FAIXAS </t>
  </si>
  <si>
    <t xml:space="preserve">MICROESFERAS REFLETIVAS DE VIDRO </t>
  </si>
  <si>
    <t xml:space="preserve">SOLVENTE / DILUENTE </t>
  </si>
  <si>
    <t xml:space="preserve">L     </t>
  </si>
  <si>
    <t xml:space="preserve">TINTA PARA PRE-MARCAÇÃO </t>
  </si>
  <si>
    <t xml:space="preserve">TINTA REFLETIVA ACRÍLICA </t>
  </si>
  <si>
    <t xml:space="preserve"> 40835                </t>
  </si>
  <si>
    <t xml:space="preserve">TACHA REFLETIVA BIDIRECIONAL </t>
  </si>
  <si>
    <t xml:space="preserve">Un    </t>
  </si>
  <si>
    <t xml:space="preserve">MARTELETE PERFURADOR / ROMPEDOR - ELÉTRICO </t>
  </si>
  <si>
    <t xml:space="preserve">MONTADOR </t>
  </si>
  <si>
    <t xml:space="preserve">COLA POLIESTER </t>
  </si>
  <si>
    <t xml:space="preserve">U     </t>
  </si>
  <si>
    <t xml:space="preserve"> 40830                </t>
  </si>
  <si>
    <t xml:space="preserve">TACHA REFLETIVA MONODIRECIONAL </t>
  </si>
  <si>
    <t xml:space="preserve"> 40855                </t>
  </si>
  <si>
    <t xml:space="preserve">SINALIZAÇÃO VERTICAL TOTALMENTE REFLETIVA PINTURA ELETR. </t>
  </si>
  <si>
    <t xml:space="preserve">CARPINTEIRO </t>
  </si>
  <si>
    <t xml:space="preserve">PONTALETE EM MAD. LEI (8,0X8,0CM)TRATADO </t>
  </si>
  <si>
    <t xml:space="preserve">PLACA P/ SINALIZAÇÃO EM CHAPA N°16 C/ PINTURA ELETROSTÁTICA </t>
  </si>
  <si>
    <t xml:space="preserve">PELÍCULA RETRORREFLETIVA - TIPO III </t>
  </si>
  <si>
    <t xml:space="preserve">PELÍCULA RETRORREFLETIVA - TIPO I </t>
  </si>
  <si>
    <t xml:space="preserve"> 40816                </t>
  </si>
  <si>
    <t xml:space="preserve">SINALIZAÇÃO HORIZONTAL COM RESINA ACRÍLICA EMULSIONADA EM ÁGUA (0,3 MM) </t>
  </si>
  <si>
    <t xml:space="preserve">TINTA REFLETIVA ACRÍLICA EMULSIONADA EM ÁGUA </t>
  </si>
  <si>
    <t xml:space="preserve">l     </t>
  </si>
  <si>
    <t xml:space="preserve"> 40810                </t>
  </si>
  <si>
    <t xml:space="preserve">DEFENSA METÁLICA SEMI-MALEÁVEL SIMPLES </t>
  </si>
  <si>
    <t xml:space="preserve">CAMINHÃO COM BATE ESTACAS HIDRÁULICO PARA DEFENSA </t>
  </si>
  <si>
    <t xml:space="preserve"> 40102                </t>
  </si>
  <si>
    <t xml:space="preserve"> 40315                </t>
  </si>
  <si>
    <t xml:space="preserve">ESCAVADEIRA HIDRÁULICA - 320DL OU EQUIVALENTE </t>
  </si>
  <si>
    <t xml:space="preserve"> 41293                </t>
  </si>
  <si>
    <t xml:space="preserve"> 42498                </t>
  </si>
  <si>
    <t xml:space="preserve"> 42836                </t>
  </si>
  <si>
    <t xml:space="preserve">BETONEIRA DE 600L - GASOLINA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</si>
  <si>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GERICA 180 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</si>
  <si>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BALANÇA DIGITAL - CAPACIDADE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</si>
  <si>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OPERADOR DE EQUIPAMENTO LEVE </t>
  </si>
  <si>
    <t xml:space="preserve">h     </t>
  </si>
  <si>
    <t xml:space="preserve">ADITIVO PLASTIFICANTE E RETARDADOR </t>
  </si>
  <si>
    <t xml:space="preserve"> 42838                </t>
  </si>
  <si>
    <t xml:space="preserve"> 42841                </t>
  </si>
  <si>
    <t xml:space="preserve">PEDRA DE MÃO / MARROADA </t>
  </si>
  <si>
    <t xml:space="preserve">42831          </t>
  </si>
  <si>
    <t xml:space="preserve">CONCRETO FCK=11 MPA P/ DRENAGEM (AC/BC) </t>
  </si>
  <si>
    <t xml:space="preserve"> 42856                </t>
  </si>
  <si>
    <t xml:space="preserve"> 45050                </t>
  </si>
  <si>
    <t xml:space="preserve">45123          </t>
  </si>
  <si>
    <t xml:space="preserve">ADENSAMENTO DE CONCRETO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</si>
  <si>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45155                </t>
  </si>
  <si>
    <t xml:space="preserve">ARMADOR </t>
  </si>
  <si>
    <t xml:space="preserve"> 47018                </t>
  </si>
  <si>
    <t xml:space="preserve">BETONEIRA DE 320L - DIESEL </t>
  </si>
  <si>
    <t xml:space="preserve"> 47020                </t>
  </si>
  <si>
    <t xml:space="preserve">SERRA CIRCULAR 12" COM BANCADA </t>
  </si>
  <si>
    <t xml:space="preserve">GRUPO GERADOR 36 / 40 KVA </t>
  </si>
  <si>
    <t xml:space="preserve">PREGO </t>
  </si>
  <si>
    <t xml:space="preserve">SARRAFO </t>
  </si>
  <si>
    <t xml:space="preserve">COMPENSADO RESINADO - 10 mm </t>
  </si>
  <si>
    <t xml:space="preserve"> 47021                </t>
  </si>
  <si>
    <t xml:space="preserve"> 47024                </t>
  </si>
  <si>
    <t xml:space="preserve">RETRO ESCAVADEIRA DE PNEUS - CATERPILLAR 416E  OU EQUIVALENTE </t>
  </si>
  <si>
    <t xml:space="preserve"> 47027                </t>
  </si>
  <si>
    <t xml:space="preserve"> 47100                </t>
  </si>
  <si>
    <t xml:space="preserve">USINA MISTURADORA DE SOLO 300 t/h </t>
  </si>
  <si>
    <t xml:space="preserve"> 42831                </t>
  </si>
  <si>
    <t xml:space="preserve"> 45123                </t>
  </si>
  <si>
    <t xml:space="preserve">VIBRADOR DE IMERSÃO - D = 35 mm </t>
  </si>
  <si>
    <t>Tabela:</t>
  </si>
  <si>
    <t>01 - EQUIPAMENTO</t>
  </si>
  <si>
    <t>Vl.Comb.</t>
  </si>
  <si>
    <t>Descrição do Equipamento</t>
  </si>
  <si>
    <t>Pot</t>
  </si>
  <si>
    <t>V.Ut</t>
  </si>
  <si>
    <t>Hr/ano</t>
  </si>
  <si>
    <t>Residual</t>
  </si>
  <si>
    <t>Aquisição</t>
  </si>
  <si>
    <t>Coef</t>
  </si>
  <si>
    <t>Comb.</t>
  </si>
  <si>
    <t>Dep.juros</t>
  </si>
  <si>
    <t>Manut.</t>
  </si>
  <si>
    <t>M. Obra</t>
  </si>
  <si>
    <t>Vl.prod</t>
  </si>
  <si>
    <t>Vl.impr</t>
  </si>
  <si>
    <t>AQUECEDOR DE FLUÍDO TÉRMICO C/ CALDEIRA</t>
  </si>
  <si>
    <t>h</t>
  </si>
  <si>
    <t>Energia (kwh)</t>
  </si>
  <si>
    <t>BETONEIRA DE 320L - DIESEL</t>
  </si>
  <si>
    <t>Óleo Diesel</t>
  </si>
  <si>
    <t>BETONEIRA DE 320L - ELÉTRICA</t>
  </si>
  <si>
    <t>BOMBA PARA INJEÇÃO DE NATA DE CIMENTO</t>
  </si>
  <si>
    <t>CAMINHÃO BASCULANTE 6 M3 - 10,5 T</t>
  </si>
  <si>
    <t>CAMINHÃO COM BATE ESTACAS HIDRÁULICO PARA DEFENSA</t>
  </si>
  <si>
    <t>CAMINHÃO MUNCK (GUINDAUTO)</t>
  </si>
  <si>
    <t xml:space="preserve">CAMINHÃO PARA HIDROSSEMEADURA </t>
  </si>
  <si>
    <t>CAMINHÃO PRANCHA</t>
  </si>
  <si>
    <t>CAMPANULA AR COMPRIMIDO C/ ACESS.</t>
  </si>
  <si>
    <t>Nenhum</t>
  </si>
  <si>
    <t>CARRINHO DE MÃO 80L</t>
  </si>
  <si>
    <t>COMPACTADOR DE PLACA VIBRATÓRIA</t>
  </si>
  <si>
    <t>Gasolina</t>
  </si>
  <si>
    <t>COMPACTADOR MANUAL COM SOQUETE VIBRATÓRIO</t>
  </si>
  <si>
    <t>COMPRESSOR DE AR 124 PCM</t>
  </si>
  <si>
    <t>COMPRESSOR DE AR 295 PCM</t>
  </si>
  <si>
    <t>COMPRESSOR DE AR 340 PCM</t>
  </si>
  <si>
    <t>CONJUNTO BOMBA E MACACO HIDRAULICO PARA PROTENÇÃO</t>
  </si>
  <si>
    <t>ESCAVADEIRA HIDRÁULICA - 320DL OU EQUIVALENTE</t>
  </si>
  <si>
    <t>ESCAVADEIRA HIDRÁULICA - CAT 323DL OU EQUIVALENTE</t>
  </si>
  <si>
    <t>EXTRUSORA PARA MEIO FIO DE CONCRETO</t>
  </si>
  <si>
    <t>FÁBRICA DE PRÉ-MOLDADO DE CONCRETO</t>
  </si>
  <si>
    <t>FRESADORA A FRIO - W 200 F OU EQUIVALENTE</t>
  </si>
  <si>
    <t>FWD (FALLING WEIGHT DEFLECTOMETER) - DEFLECTRÔMETRO DE IMPACTO INSTALADO EM CAMINHONETE</t>
  </si>
  <si>
    <t>GRADE DE DISCO - 24X24</t>
  </si>
  <si>
    <t>GUINCHO / TALHA MANUAL - 3 T</t>
  </si>
  <si>
    <t>MARTELETE PERFURADOR / ROMPEDOR - AR COMPRIMIDO (25kg)</t>
  </si>
  <si>
    <t>MARTELETE PERFURADOR / ROMPEDOR - ELÉTRICO</t>
  </si>
  <si>
    <t>MINI-CARREGADEIRA DE PNEUS COM FRESADORA</t>
  </si>
  <si>
    <t>MINI-CARREGADEIRA DE PNEUS COM VASSOURA DE 1,8 m</t>
  </si>
  <si>
    <t>MOTONIVELADORA - CAT 120K OU EQUIVALENTE</t>
  </si>
  <si>
    <t>MOTOSSERRA</t>
  </si>
  <si>
    <t>PERFURATRIZ SOBRE ESTEIRAS - CRAWLER DRILL OU EQUIVALENTE</t>
  </si>
  <si>
    <t>RECICLADORA DE PAVIMENTO À FRIO - CATERPILLAR RM-500 OU EQUIVALENTE</t>
  </si>
  <si>
    <t>RETRO ESCAVADEIRA DE PNEUS - CATERPILLAR 416E  OU EQUIVALENTE</t>
  </si>
  <si>
    <t>ROÇADEIRA COSTAL</t>
  </si>
  <si>
    <t>ROLO COMPACTADOR DE PNEUS AUTOPROPELIDO - 27 T</t>
  </si>
  <si>
    <t>ROLO LISO TANDEN - 6/8 T - CA-150 OU EQUIVALENTE</t>
  </si>
  <si>
    <t>SERRA CIRCULAR 12" COM BANCADA</t>
  </si>
  <si>
    <t>SONDA ROTATIVA COM ACESSÓRIOS (INCLUI MOTOBOMBA)</t>
  </si>
  <si>
    <t>TANQUE DE ESTOCAGEM ASFALTO (30.000L)</t>
  </si>
  <si>
    <t>TRATOR DE PNEUS COM ROÇADEIRA</t>
  </si>
  <si>
    <t>TRATOR ESTEIRAS COM ESCARIFICADOR - CAT D8 OU EQUIVALENTE</t>
  </si>
  <si>
    <t>TRATOR ESTEIRAS COM LAMINA - CAT D4 OU EQUIVALENTE</t>
  </si>
  <si>
    <t>TRATOR ESTEIRAS COM LAMINA - CAT D6 OU EQUIVALENTE</t>
  </si>
  <si>
    <t>TRATOR ESTEIRAS COM LÂMINA - CAT D8 OU EQUIVALENTE</t>
  </si>
  <si>
    <t>USINA DE ASFALTO A QUENTE 80 t/h</t>
  </si>
  <si>
    <t>USINA MÓVEL PARA MICRO REVESTIMENTO</t>
  </si>
  <si>
    <t>USINA PRÉ-MISTURADO A FRIO 60 t/h</t>
  </si>
  <si>
    <t>VASSOURA MECÂNICA REBOCÁVEL</t>
  </si>
  <si>
    <t>VIBRADOR DE IMERSÃO - D = 35 mm</t>
  </si>
  <si>
    <t>BITS P/ RECICLADORA</t>
  </si>
  <si>
    <t>FORNECIMENTO DE MATERIAL DE JAZIDA / CASCALHO</t>
  </si>
  <si>
    <t>ÓLEO COMBUSTÍVEL BPF (1A) - DENSIDADE 1,024kg/l</t>
  </si>
  <si>
    <t>PORTA BIT P/ RECICLADORA</t>
  </si>
  <si>
    <t xml:space="preserve">CAMINHÃO BASCULANTE 10 M3 - 15 T                             </t>
  </si>
  <si>
    <t>27/06/2024 - 14:19</t>
  </si>
  <si>
    <t>Taxa de juros: 6,00 %</t>
  </si>
  <si>
    <t xml:space="preserve">Combustíveis: Energia (kwh) = R$ 0,920   Gasolina = R$ 4,920   Nenhum = R$ 0,000   Óleo Diesel = R$ 5,130   </t>
  </si>
  <si>
    <t>BALANÇA DIGITAL - CAPACIDADE 500 kg</t>
  </si>
  <si>
    <t>BETONEIRA DE 600L - GASOLINA</t>
  </si>
  <si>
    <t>BOMBA PARA INJEÇÃO DE ARGAMASSA - 50 l/min</t>
  </si>
  <si>
    <t>COMPRESSOR DE AR 1.146PCM</t>
  </si>
  <si>
    <t>GERICA 180 l</t>
  </si>
  <si>
    <t>GRUPO GERADOR 2,5 / 3,0 kVA</t>
  </si>
  <si>
    <t>GRUPO GERADOR 36 / 40 kVA</t>
  </si>
  <si>
    <t>GRUPO GERADOR 68 kVA</t>
  </si>
  <si>
    <t>MISTURADOR DE ARGAMASSA - 200 l</t>
  </si>
  <si>
    <t>DESCRIÇÃO</t>
  </si>
  <si>
    <t xml:space="preserve">UN    </t>
  </si>
  <si>
    <t xml:space="preserve">MOBILIZAÇÃO / DESMOBILIZAÇÃO - CONFORME DEMONSTRATIVO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</si>
  <si>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MOBILIZAÇÃO/DESMOBILIZACAO CONFORME DEMONSTRATIVO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</si>
  <si>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ADMINISTRACAO LOCAL - TIPO D2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</si>
  <si>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Caminhão Munck</t>
  </si>
  <si>
    <t>Desmatamento, destocamento e limpeza - árvores com diâmetros menores de 15 cm</t>
  </si>
  <si>
    <t xml:space="preserve"> 40046                </t>
  </si>
  <si>
    <t xml:space="preserve">ESCAV., CARGA E TRANSP. 1ª CATEG. C/ CARREGADEIRA P/         </t>
  </si>
  <si>
    <t xml:space="preserve">TRATOR ESTEIRAS COM LÂMINA - CAT D8 OU EQUIVALENTE         </t>
  </si>
  <si>
    <t xml:space="preserve">CARREGADEIRA DE PNEUS CAT - 950 H  OU EQUIVALENTE         </t>
  </si>
  <si>
    <t xml:space="preserve">MOTONIVELADORA - CAT 120K OU EQUIVALENTE                   </t>
  </si>
  <si>
    <t xml:space="preserve">ENCARREGADO DE SERVIÇO                               </t>
  </si>
  <si>
    <t xml:space="preserve">AJUDANTE                               </t>
  </si>
  <si>
    <t xml:space="preserve">EPI                               </t>
  </si>
  <si>
    <t xml:space="preserve">ALIMENTAÇÃO                               </t>
  </si>
  <si>
    <t xml:space="preserve">TRANSP. DE PESSOAL                               </t>
  </si>
  <si>
    <t xml:space="preserve">COMPACTAÇÃO A 95% DO PROCTOR NORMAL                          </t>
  </si>
  <si>
    <t xml:space="preserve">TRATOR DE PNEUS AGRÍCOLA - MF 4292 OU EQUIVALENTE           </t>
  </si>
  <si>
    <t xml:space="preserve">ROLO PÉ DE CARNEIRO AUTOPROPELIDO - CA 250 OU     </t>
  </si>
  <si>
    <t xml:space="preserve">GRADE DE DISCO - 24X24                               </t>
  </si>
  <si>
    <t xml:space="preserve">CAMINHÃO TANQUE 10.000L                               </t>
  </si>
  <si>
    <t xml:space="preserve">SERVENTE                               </t>
  </si>
  <si>
    <t xml:space="preserve">FERRAMENTAS MANUAIS                               </t>
  </si>
  <si>
    <t>COTAÇÃO</t>
  </si>
  <si>
    <t>mês</t>
  </si>
  <si>
    <t>cj</t>
  </si>
  <si>
    <t>KWH/mês</t>
  </si>
  <si>
    <t>Banheiros Químicos (com lavatório)</t>
  </si>
  <si>
    <t>Licença de Instalação de Canteiro (fixo)</t>
  </si>
  <si>
    <t>Licença de Instalação de Canteiro (área)</t>
  </si>
  <si>
    <t>Licença de Usina</t>
  </si>
  <si>
    <t>Licença de Cascalheira</t>
  </si>
  <si>
    <t>Licença de Outorga de Uso da Água</t>
  </si>
  <si>
    <t>Equipamentos de Laboratório de Concreto</t>
  </si>
  <si>
    <t>Cone de sinalização (desvio)</t>
  </si>
  <si>
    <t>Caminhão prancha</t>
  </si>
  <si>
    <t>Caminhão Pipa (desvio / caminho de serviço)</t>
  </si>
  <si>
    <t>PREMISSAS ADOTADAS</t>
  </si>
  <si>
    <t>TOTAL EDITAL</t>
  </si>
  <si>
    <t>TOTAL CCL</t>
  </si>
  <si>
    <t>DIFERENÇA</t>
  </si>
  <si>
    <t>DESCONTO</t>
  </si>
  <si>
    <t>BDI DE SERVIÇOS E FORNECIMENTOS REDUZIDOS</t>
  </si>
  <si>
    <t>BDI SERVIÇOS</t>
  </si>
  <si>
    <t>BDI FORNECIMENTOS</t>
  </si>
  <si>
    <t>COTAÇÕES UTILIZADAS</t>
  </si>
  <si>
    <t>DISBRAL</t>
  </si>
  <si>
    <t>VALOR DO EDITAL</t>
  </si>
  <si>
    <t>BETUNEL</t>
  </si>
  <si>
    <t>NOTA FISCAL</t>
  </si>
  <si>
    <t>COTAÇÃO DE BRITA</t>
  </si>
  <si>
    <t>DENSIDADE</t>
  </si>
  <si>
    <t>BRITA  0</t>
  </si>
  <si>
    <t>BRITA 1</t>
  </si>
  <si>
    <t>BRITA 2</t>
  </si>
  <si>
    <t>PÓ DE BRITA</t>
  </si>
  <si>
    <t>PEDRA MARROADA</t>
  </si>
  <si>
    <t>COTAÇÃO CIMENTO</t>
  </si>
  <si>
    <t>COTAÇÃO BITS</t>
  </si>
  <si>
    <t>ROTA OESTE</t>
  </si>
  <si>
    <t>CONE DE SINALIZAÇÃO</t>
  </si>
  <si>
    <t>CAPITÃO AMERICA - COMPRA RECENTE, PROPOSTA ASSINADA</t>
  </si>
  <si>
    <t>ENCARGOS SOCIAIS</t>
  </si>
  <si>
    <t>DESCONTO EM ITENS QUE POSSUI NOTA FISCAL NA ADM E CANTEIRO</t>
  </si>
  <si>
    <t>LICENÇAS AMBIENTAIS</t>
  </si>
  <si>
    <t>PROPOSTA USADA NA LICITAÇÃO DA CONSERVA, PEDIDA A ATUALIZAÇÃO DA DATA</t>
  </si>
  <si>
    <t>M3</t>
  </si>
  <si>
    <t xml:space="preserve">FORNECIMENTO DE EAI                                                   </t>
  </si>
  <si>
    <t>PROPOSTA 07 OUTUBRO</t>
  </si>
  <si>
    <t>PROPOSTA VOTORANTIM</t>
  </si>
  <si>
    <t>LABORATÓRIO DE CONCRETO</t>
  </si>
  <si>
    <t>P &amp; S PROJETOS E SERVIÇOS DE ENGENHARIA LTDA</t>
  </si>
  <si>
    <t>FÊNIX</t>
  </si>
  <si>
    <t>Alojamento (engenheiros)</t>
  </si>
  <si>
    <t>ALOJAMENTO ENGENHEIROS</t>
  </si>
  <si>
    <t>RURALIS Imobiliária</t>
  </si>
  <si>
    <t>CAL HIDRATADAO</t>
  </si>
  <si>
    <t>CAL PARA PINTURA (CAIAÇÃO)</t>
  </si>
  <si>
    <t xml:space="preserve">SINALIZAÇÃO VERTICAL C/PINTURA ELETROSTÁTICA SEMI-REFLETIVA  </t>
  </si>
  <si>
    <t xml:space="preserve">CARPINTEIRO                               </t>
  </si>
  <si>
    <t xml:space="preserve">PONTALETE EM MAD. LEI (8,0X8,0CM)TRATADO            </t>
  </si>
  <si>
    <t xml:space="preserve">PELÍCULA RETRORREFLETIVA - TIPO III                      </t>
  </si>
  <si>
    <t>Sinalização - placas da obra (caminhos de serviço)</t>
  </si>
  <si>
    <t>Sinalização - placas da obra (desvio / pare siga)</t>
  </si>
  <si>
    <t>AREIA</t>
  </si>
  <si>
    <t>AREAL RIO CLARO</t>
  </si>
  <si>
    <t>VIA SINALIZAÇÃO</t>
  </si>
  <si>
    <t>Equipamentos de Laboratório de Solos</t>
  </si>
  <si>
    <t>Equipamentos de Laboratório de Asfalto</t>
  </si>
  <si>
    <t>somente por conta do equipamento</t>
  </si>
  <si>
    <t>Veículos Leves (incluso combustível)</t>
  </si>
  <si>
    <t>CASCALHO</t>
  </si>
  <si>
    <t>VEÍCULOS LEVES</t>
  </si>
  <si>
    <t>Veículo próprio</t>
  </si>
  <si>
    <r>
      <rPr>
        <b/>
        <sz val="8"/>
        <rFont val="Arial"/>
        <family val="2"/>
      </rPr>
      <t>CUSTO
UNITÁRIO</t>
    </r>
  </si>
  <si>
    <t>FAIXA D2 (RESTAURAÇÃO)</t>
  </si>
  <si>
    <t>CUSTO TOTAL</t>
  </si>
  <si>
    <t>DIVISÃO DE ENGENHARIA</t>
  </si>
  <si>
    <t>DIVISÃO DE SEGURANÇA E MEDICINA DO TRABALHO</t>
  </si>
  <si>
    <t>DIVISÃO DE PRODUÇÃO</t>
  </si>
  <si>
    <t>DIVISÃO ADMINISTRATIVA</t>
  </si>
  <si>
    <t>MANUTENÇÃO DO CANTEIRO</t>
  </si>
  <si>
    <t>VEÍCULOS DA ADMINISTRAÇÃO</t>
  </si>
  <si>
    <t>EQUIPAMENTOS INDIRETOS</t>
  </si>
  <si>
    <t>SERVIÇOS TÉCNICOS</t>
  </si>
  <si>
    <t>PREÇO TOTAL</t>
  </si>
  <si>
    <t>TERRAPLANAGEM E PREPARAÇÃO DO TERRENO</t>
  </si>
  <si>
    <t>INSTALAÇÕES PROVISÓRIAS</t>
  </si>
  <si>
    <t>INSTALAÇÕES INDUSTRIAIS</t>
  </si>
  <si>
    <t>SISTEMA VIÁRIO INTERNO E CAMINHOS DE SERVIÇO</t>
  </si>
  <si>
    <t>RESTAURAÇÃO DA GO-184/180 NO TRECHO: ITUMIRIM / APORÉ / TREVO PARA CASSILÂNDIA</t>
  </si>
  <si>
    <t>ORÇAMENTO REALIZADO NA TABELA DE TERRAPLENAGEM, PAVIMENTAÇÃO E OBRAS DE ARTE ESPECIAIS - ABRIL/24 - SEM DESONERAÇÃO - T247</t>
  </si>
  <si>
    <t>DETALHAMENTO DA COMPOSIÇÃO DO B.D.I. REDUZIDO</t>
  </si>
  <si>
    <t xml:space="preserve">CAMINHÃO CARROCERIA MADEIRA - 15 T                          </t>
  </si>
  <si>
    <t xml:space="preserve">47115A          </t>
  </si>
  <si>
    <t xml:space="preserve"> 47115A                </t>
  </si>
  <si>
    <t xml:space="preserve">CANTEIRO DE OBRA - TIPO D2 </t>
  </si>
  <si>
    <t xml:space="preserve">CANTEIRO DE OBRA - TIPO D2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</si>
  <si>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AUTOPROPELIDOS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</si>
</sst>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0;###0"/>
    <numFmt numFmtId="165" formatCode="###0.00;###0.00"/>
    <numFmt numFmtId="166" formatCode="#\º\ "/>
    <numFmt numFmtId="167" formatCode="0.0%"/>
    <numFmt numFmtId="168" formatCode="0.0"/>
    <numFmt numFmtId="169" formatCode="#,##0\ &quot;Km&quot;"/>
    <numFmt numFmtId="170" formatCode="#,##0.00_ ;[Red]\-#,##0.00\ "/>
    <numFmt numFmtId="171" formatCode="&quot;BDI &quot;0.00%\ &quot;(L) :&quot;"/>
    <numFmt numFmtId="172" formatCode="0.000"/>
    <numFmt numFmtId="173" formatCode="0.0000"/>
    <numFmt numFmtId="174" formatCode="##0.00"/>
    <numFmt numFmtId="175" formatCode="#0.00"/>
    <numFmt numFmtId="176" formatCode="0.0000000"/>
    <numFmt numFmtId="177" formatCode="#0.0000"/>
    <numFmt numFmtId="178" formatCode="_(* #,##0.00_);_(* \(#,##0.00\);_(* &quot;-&quot;??_);_(@_)"/>
    <numFmt numFmtId="179" formatCode="###,##0.00"/>
    <numFmt numFmtId="180" formatCode="###0.00000"/>
    <numFmt numFmtId="181" formatCode="_(* #,##0.0000_);_(* \(#,##0.0000\);_(* &quot;-&quot;??_);_(@_)"/>
    <numFmt numFmtId="182" formatCode="####0.00000"/>
    <numFmt numFmtId="183" formatCode="######0.000000"/>
    <numFmt numFmtId="184" formatCode="#,###,##0.000"/>
    <numFmt numFmtId="185" formatCode="###,###,##0.00"/>
    <numFmt numFmtId="186" formatCode="####0.000000"/>
    <numFmt numFmtId="187" formatCode="&quot;R$&quot;\ #,##0.00"/>
    <numFmt numFmtId="188" formatCode="00000"/>
    <numFmt numFmtId="189" formatCode="00"/>
    <numFmt numFmtId="190" formatCode="0000"/>
    <numFmt numFmtId="191" formatCode="##,##0.00"/>
    <numFmt numFmtId="192" formatCode="000"/>
    <numFmt numFmtId="193" formatCode="#,###,##0.00"/>
    <numFmt numFmtId="194" formatCode="####0.000"/>
    <numFmt numFmtId="195" formatCode="###,###,##0.0000"/>
    <numFmt numFmtId="196" formatCode="#,###,##0.0000"/>
  </numFmts>
  <fonts count="75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1"/>
      <name val="Arial"/>
      <family val="1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15"/>
      <name val="Arial"/>
      <family val="2"/>
    </font>
    <font>
      <b/>
      <sz val="1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Arial"/>
      <family val="1"/>
    </font>
    <font>
      <b/>
      <sz val="12"/>
      <color rgb="FF000000"/>
      <name val="Arial"/>
      <family val="2"/>
    </font>
    <font>
      <sz val="10"/>
      <name val="Arial"/>
      <family val="2"/>
      <charset val="1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10"/>
      <color rgb="FF000000"/>
      <name val="Times New Roman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rgb="FF1F1F1F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color rgb="FF0070C0"/>
      <name val="Arial"/>
      <family val="2"/>
    </font>
    <font>
      <sz val="10"/>
      <color theme="0" tint="-0.34998626667073579"/>
      <name val="Arial"/>
      <family val="2"/>
    </font>
    <font>
      <sz val="10"/>
      <color theme="1"/>
      <name val="Arial"/>
      <family val="2"/>
    </font>
    <font>
      <sz val="9"/>
      <color rgb="FF010000"/>
      <name val="Arial"/>
      <family val="2"/>
    </font>
    <font>
      <sz val="8"/>
      <color rgb="FF010000"/>
      <name val="Arial"/>
      <family val="2"/>
    </font>
    <font>
      <b/>
      <sz val="9"/>
      <color rgb="FF01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rgb="FF000000"/>
      <name val="Times New Roman"/>
      <family val="1"/>
    </font>
    <font>
      <sz val="8"/>
      <name val="Arial MT"/>
    </font>
    <font>
      <sz val="8"/>
      <name val="Arial MT"/>
      <family val="2"/>
    </font>
    <font>
      <sz val="10"/>
      <name val="Times New Roman"/>
      <family val="1"/>
      <charset val="204"/>
    </font>
    <font>
      <b/>
      <u val="double"/>
      <sz val="12"/>
      <name val="Arial"/>
      <family val="2"/>
    </font>
    <font>
      <b/>
      <sz val="10"/>
      <color theme="1"/>
      <name val="Arial"/>
      <family val="2"/>
    </font>
    <font>
      <sz val="7"/>
      <color indexed="8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rgb="FF000000"/>
      <name val="Calibri"/>
      <family val="2"/>
      <charset val="1"/>
    </font>
    <font>
      <sz val="7"/>
      <name val="Arial"/>
      <family val="2"/>
    </font>
    <font>
      <sz val="11"/>
      <name val="Arial"/>
      <family val="2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b/>
      <sz val="12"/>
      <color indexed="8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8F9FA"/>
      </patternFill>
    </fill>
    <fill>
      <patternFill patternType="solid">
        <fgColor rgb="FFF8F9FA"/>
      </patternFill>
    </fill>
    <fill>
      <patternFill patternType="solid">
        <fgColor rgb="FFF8F9FA"/>
      </patternFill>
    </fill>
    <fill>
      <patternFill patternType="solid">
        <fgColor rgb="FFF8F9FA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BEBEBE"/>
      </patternFill>
    </fill>
    <fill>
      <patternFill patternType="solid">
        <fgColor rgb="FFD9D9D9"/>
      </patternFill>
    </fill>
    <fill>
      <patternFill patternType="solid">
        <f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6E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63"/>
        <bgColor indexed="64"/>
      </patternFill>
    </fill>
  </fills>
  <borders count="9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10000"/>
      </left>
      <right style="medium">
        <color rgb="FF010000"/>
      </right>
      <top style="medium">
        <color rgb="FF010000"/>
      </top>
      <bottom style="medium">
        <color rgb="FF010000"/>
      </bottom>
      <diagonal/>
    </border>
    <border>
      <left style="medium">
        <color rgb="FF010000"/>
      </left>
      <right/>
      <top style="medium">
        <color rgb="FF010000"/>
      </top>
      <bottom style="medium">
        <color rgb="FF010000"/>
      </bottom>
      <diagonal/>
    </border>
    <border>
      <left/>
      <right style="medium">
        <color rgb="FF010000"/>
      </right>
      <top style="medium">
        <color rgb="FF010000"/>
      </top>
      <bottom style="medium">
        <color rgb="FF010000"/>
      </bottom>
      <diagonal/>
    </border>
    <border>
      <left/>
      <right/>
      <top style="medium">
        <color rgb="FF010000"/>
      </top>
      <bottom style="medium">
        <color rgb="FF010000"/>
      </bottom>
      <diagonal/>
    </border>
    <border>
      <left/>
      <right/>
      <top/>
      <bottom style="medium">
        <color rgb="FF010000"/>
      </bottom>
      <diagonal/>
    </border>
    <border>
      <left/>
      <right/>
      <top style="medium">
        <color rgb="FF010000"/>
      </top>
      <bottom/>
      <diagonal/>
    </border>
    <border>
      <left/>
      <right style="medium">
        <color rgb="FF010000"/>
      </right>
      <top style="medium">
        <color rgb="FF010000"/>
      </top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9" fillId="0" borderId="0"/>
    <xf numFmtId="0" fontId="22" fillId="0" borderId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34" fillId="0" borderId="0"/>
    <xf numFmtId="44" fontId="18" fillId="0" borderId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57" fillId="0" borderId="0" applyNumberFormat="0" applyFill="0" applyBorder="0" applyProtection="0">
      <alignment vertical="top" wrapText="1"/>
    </xf>
    <xf numFmtId="9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2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2" fillId="0" borderId="0"/>
    <xf numFmtId="43" fontId="19" fillId="0" borderId="0" applyFont="0" applyFill="0" applyBorder="0" applyAlignment="0" applyProtection="0"/>
    <xf numFmtId="0" fontId="66" fillId="0" borderId="0"/>
    <xf numFmtId="9" fontId="66" fillId="0" borderId="0" applyBorder="0" applyProtection="0"/>
  </cellStyleXfs>
  <cellXfs count="1179">
    <xf numFmtId="0" fontId="0" fillId="0" borderId="0" xfId="0"/>
    <xf numFmtId="0" fontId="11" fillId="4" borderId="8" xfId="0" applyFont="1" applyFill="1" applyBorder="1" applyAlignment="1">
      <alignment horizontal="left" vertical="top" wrapText="1"/>
    </xf>
    <xf numFmtId="0" fontId="12" fillId="5" borderId="9" xfId="0" applyFont="1" applyFill="1" applyBorder="1" applyAlignment="1">
      <alignment horizontal="center" vertical="top" wrapText="1"/>
    </xf>
    <xf numFmtId="4" fontId="14" fillId="7" borderId="11" xfId="0" applyNumberFormat="1" applyFont="1" applyFill="1" applyBorder="1" applyAlignment="1">
      <alignment horizontal="right" vertical="top" wrapText="1"/>
    </xf>
    <xf numFmtId="0" fontId="22" fillId="0" borderId="0" xfId="5" applyAlignment="1">
      <alignment horizontal="left" vertical="top"/>
    </xf>
    <xf numFmtId="0" fontId="22" fillId="11" borderId="1" xfId="5" applyFill="1" applyBorder="1" applyAlignment="1">
      <alignment horizontal="left" vertical="top" wrapText="1"/>
    </xf>
    <xf numFmtId="0" fontId="22" fillId="11" borderId="1" xfId="5" applyFill="1" applyBorder="1" applyAlignment="1">
      <alignment horizontal="center" vertical="top" wrapText="1"/>
    </xf>
    <xf numFmtId="164" fontId="25" fillId="0" borderId="1" xfId="5" applyNumberFormat="1" applyFont="1" applyBorder="1" applyAlignment="1">
      <alignment horizontal="left" vertical="top" wrapText="1"/>
    </xf>
    <xf numFmtId="0" fontId="19" fillId="0" borderId="1" xfId="5" applyFont="1" applyBorder="1" applyAlignment="1">
      <alignment horizontal="left" vertical="top" wrapText="1"/>
    </xf>
    <xf numFmtId="0" fontId="22" fillId="0" borderId="1" xfId="5" applyBorder="1" applyAlignment="1">
      <alignment horizontal="left" vertical="top" wrapText="1"/>
    </xf>
    <xf numFmtId="165" fontId="25" fillId="0" borderId="1" xfId="5" applyNumberFormat="1" applyFont="1" applyBorder="1" applyAlignment="1">
      <alignment horizontal="right" vertical="top" wrapText="1"/>
    </xf>
    <xf numFmtId="0" fontId="19" fillId="0" borderId="1" xfId="5" applyFont="1" applyBorder="1" applyAlignment="1">
      <alignment horizontal="center" vertical="top" wrapText="1"/>
    </xf>
    <xf numFmtId="0" fontId="21" fillId="0" borderId="0" xfId="5" applyFont="1" applyAlignment="1">
      <alignment horizontal="left" vertical="top"/>
    </xf>
    <xf numFmtId="0" fontId="22" fillId="0" borderId="1" xfId="5" applyBorder="1" applyAlignment="1">
      <alignment horizontal="center" vertical="top" wrapText="1"/>
    </xf>
    <xf numFmtId="9" fontId="22" fillId="0" borderId="1" xfId="2" applyFont="1" applyBorder="1" applyAlignment="1">
      <alignment horizontal="left" vertical="top" wrapText="1"/>
    </xf>
    <xf numFmtId="0" fontId="3" fillId="2" borderId="0" xfId="0" applyFont="1" applyFill="1" applyAlignment="1">
      <alignment horizontal="center" vertical="top" wrapText="1"/>
    </xf>
    <xf numFmtId="0" fontId="15" fillId="8" borderId="0" xfId="0" applyFont="1" applyFill="1" applyAlignment="1">
      <alignment horizontal="center" vertical="top" wrapText="1"/>
    </xf>
    <xf numFmtId="0" fontId="13" fillId="6" borderId="10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1" fillId="4" borderId="8" xfId="0" applyFont="1" applyFill="1" applyBorder="1" applyAlignment="1">
      <alignment horizontal="center" vertical="top" wrapText="1"/>
    </xf>
    <xf numFmtId="43" fontId="11" fillId="4" borderId="8" xfId="1" applyFont="1" applyFill="1" applyBorder="1" applyAlignment="1">
      <alignment horizontal="left" vertical="top" wrapText="1"/>
    </xf>
    <xf numFmtId="43" fontId="13" fillId="6" borderId="10" xfId="1" applyFont="1" applyFill="1" applyBorder="1" applyAlignment="1">
      <alignment horizontal="right" vertical="top" wrapText="1"/>
    </xf>
    <xf numFmtId="43" fontId="0" fillId="0" borderId="0" xfId="1" applyFont="1"/>
    <xf numFmtId="0" fontId="34" fillId="0" borderId="0" xfId="10" applyAlignment="1">
      <alignment horizontal="left" vertical="top"/>
    </xf>
    <xf numFmtId="0" fontId="37" fillId="0" borderId="0" xfId="0" applyFont="1"/>
    <xf numFmtId="0" fontId="19" fillId="8" borderId="0" xfId="0" applyFont="1" applyFill="1" applyAlignment="1">
      <alignment vertical="top" wrapText="1"/>
    </xf>
    <xf numFmtId="0" fontId="7" fillId="14" borderId="5" xfId="0" applyFont="1" applyFill="1" applyBorder="1" applyAlignment="1">
      <alignment horizontal="center" vertical="top" wrapText="1"/>
    </xf>
    <xf numFmtId="0" fontId="7" fillId="14" borderId="5" xfId="0" applyFont="1" applyFill="1" applyBorder="1" applyAlignment="1">
      <alignment horizontal="left" vertical="top" wrapText="1"/>
    </xf>
    <xf numFmtId="43" fontId="8" fillId="14" borderId="6" xfId="1" applyFont="1" applyFill="1" applyBorder="1" applyAlignment="1">
      <alignment horizontal="right" vertical="top" wrapText="1"/>
    </xf>
    <xf numFmtId="4" fontId="9" fillId="14" borderId="7" xfId="0" applyNumberFormat="1" applyFont="1" applyFill="1" applyBorder="1" applyAlignment="1">
      <alignment horizontal="right" vertical="top" wrapText="1"/>
    </xf>
    <xf numFmtId="0" fontId="5" fillId="18" borderId="2" xfId="0" applyFont="1" applyFill="1" applyBorder="1" applyAlignment="1">
      <alignment horizontal="center" vertical="top" wrapText="1"/>
    </xf>
    <xf numFmtId="0" fontId="6" fillId="18" borderId="4" xfId="0" applyFont="1" applyFill="1" applyBorder="1" applyAlignment="1">
      <alignment horizontal="center" vertical="top" wrapText="1"/>
    </xf>
    <xf numFmtId="0" fontId="5" fillId="18" borderId="2" xfId="0" applyFont="1" applyFill="1" applyBorder="1" applyAlignment="1">
      <alignment horizontal="left" vertical="top" wrapText="1"/>
    </xf>
    <xf numFmtId="43" fontId="6" fillId="18" borderId="4" xfId="1" applyFont="1" applyFill="1" applyBorder="1" applyAlignment="1">
      <alignment horizontal="right" vertical="top" wrapText="1"/>
    </xf>
    <xf numFmtId="0" fontId="6" fillId="18" borderId="4" xfId="0" applyFont="1" applyFill="1" applyBorder="1" applyAlignment="1">
      <alignment horizontal="right" vertical="top" wrapText="1"/>
    </xf>
    <xf numFmtId="0" fontId="28" fillId="14" borderId="8" xfId="0" applyFont="1" applyFill="1" applyBorder="1" applyAlignment="1">
      <alignment horizontal="left" vertical="top" wrapText="1"/>
    </xf>
    <xf numFmtId="43" fontId="28" fillId="14" borderId="8" xfId="1" applyFont="1" applyFill="1" applyBorder="1" applyAlignment="1">
      <alignment horizontal="left" vertical="top" wrapText="1"/>
    </xf>
    <xf numFmtId="0" fontId="26" fillId="14" borderId="8" xfId="0" applyFont="1" applyFill="1" applyBorder="1" applyAlignment="1">
      <alignment horizontal="left" vertical="top" wrapText="1"/>
    </xf>
    <xf numFmtId="9" fontId="26" fillId="14" borderId="8" xfId="2" applyFont="1" applyFill="1" applyBorder="1" applyAlignment="1">
      <alignment horizontal="center" vertical="top" wrapText="1"/>
    </xf>
    <xf numFmtId="43" fontId="26" fillId="14" borderId="8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64" fontId="35" fillId="0" borderId="1" xfId="0" applyNumberFormat="1" applyFont="1" applyBorder="1" applyAlignment="1">
      <alignment horizontal="left" vertical="top" wrapText="1"/>
    </xf>
    <xf numFmtId="164" fontId="36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165" fontId="25" fillId="0" borderId="1" xfId="0" applyNumberFormat="1" applyFont="1" applyBorder="1" applyAlignment="1">
      <alignment horizontal="left" vertical="top" wrapText="1"/>
    </xf>
    <xf numFmtId="165" fontId="25" fillId="0" borderId="1" xfId="0" applyNumberFormat="1" applyFont="1" applyBorder="1" applyAlignment="1">
      <alignment horizontal="right" vertical="top" wrapText="1"/>
    </xf>
    <xf numFmtId="0" fontId="20" fillId="13" borderId="14" xfId="5" applyFont="1" applyFill="1" applyBorder="1" applyAlignment="1">
      <alignment horizontal="right" vertical="top" wrapText="1"/>
    </xf>
    <xf numFmtId="0" fontId="19" fillId="8" borderId="0" xfId="0" applyFont="1" applyFill="1" applyAlignment="1">
      <alignment horizontal="left" vertical="top" wrapText="1"/>
    </xf>
    <xf numFmtId="0" fontId="19" fillId="2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center" wrapText="1"/>
    </xf>
    <xf numFmtId="164" fontId="25" fillId="0" borderId="12" xfId="5" applyNumberFormat="1" applyFont="1" applyBorder="1" applyAlignment="1">
      <alignment horizontal="left" vertical="top" wrapText="1"/>
    </xf>
    <xf numFmtId="0" fontId="20" fillId="11" borderId="12" xfId="5" applyFont="1" applyFill="1" applyBorder="1" applyAlignment="1">
      <alignment horizontal="left" vertical="top" wrapText="1"/>
    </xf>
    <xf numFmtId="0" fontId="19" fillId="0" borderId="12" xfId="5" applyFont="1" applyBorder="1" applyAlignment="1">
      <alignment horizontal="left" vertical="top" wrapText="1"/>
    </xf>
    <xf numFmtId="0" fontId="19" fillId="0" borderId="14" xfId="5" applyFont="1" applyBorder="1" applyAlignment="1">
      <alignment horizontal="left" vertical="top" wrapText="1"/>
    </xf>
    <xf numFmtId="0" fontId="19" fillId="0" borderId="13" xfId="5" applyFont="1" applyBorder="1" applyAlignment="1">
      <alignment horizontal="left" vertical="top" wrapText="1"/>
    </xf>
    <xf numFmtId="0" fontId="20" fillId="12" borderId="12" xfId="5" applyFont="1" applyFill="1" applyBorder="1" applyAlignment="1">
      <alignment horizontal="left" vertical="top" wrapText="1"/>
    </xf>
    <xf numFmtId="0" fontId="20" fillId="12" borderId="14" xfId="5" applyFont="1" applyFill="1" applyBorder="1" applyAlignment="1">
      <alignment horizontal="left" vertical="top" wrapText="1"/>
    </xf>
    <xf numFmtId="0" fontId="20" fillId="12" borderId="13" xfId="5" applyFont="1" applyFill="1" applyBorder="1" applyAlignment="1">
      <alignment horizontal="left" vertical="top" wrapText="1"/>
    </xf>
    <xf numFmtId="0" fontId="20" fillId="11" borderId="12" xfId="5" applyFont="1" applyFill="1" applyBorder="1" applyAlignment="1">
      <alignment horizontal="center" vertical="top" wrapText="1"/>
    </xf>
    <xf numFmtId="0" fontId="20" fillId="11" borderId="13" xfId="5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43" fontId="0" fillId="0" borderId="0" xfId="1" applyFont="1" applyAlignment="1">
      <alignment horizontal="left" vertical="top"/>
    </xf>
    <xf numFmtId="43" fontId="36" fillId="0" borderId="12" xfId="1" applyFont="1" applyBorder="1" applyAlignment="1">
      <alignment vertical="top" wrapText="1"/>
    </xf>
    <xf numFmtId="167" fontId="11" fillId="4" borderId="8" xfId="2" applyNumberFormat="1" applyFont="1" applyFill="1" applyBorder="1" applyAlignment="1">
      <alignment horizontal="center" vertical="top" wrapText="1"/>
    </xf>
    <xf numFmtId="0" fontId="20" fillId="13" borderId="12" xfId="5" applyFont="1" applyFill="1" applyBorder="1" applyAlignment="1">
      <alignment vertical="top" wrapText="1"/>
    </xf>
    <xf numFmtId="0" fontId="20" fillId="13" borderId="14" xfId="5" applyFont="1" applyFill="1" applyBorder="1" applyAlignment="1">
      <alignment vertical="top" wrapText="1"/>
    </xf>
    <xf numFmtId="10" fontId="20" fillId="13" borderId="13" xfId="2" applyNumberFormat="1" applyFont="1" applyFill="1" applyBorder="1" applyAlignment="1">
      <alignment vertical="top" wrapText="1"/>
    </xf>
    <xf numFmtId="0" fontId="22" fillId="0" borderId="0" xfId="5" applyAlignment="1">
      <alignment vertical="top"/>
    </xf>
    <xf numFmtId="0" fontId="16" fillId="9" borderId="0" xfId="0" applyFont="1" applyFill="1" applyAlignment="1">
      <alignment vertical="top" wrapText="1"/>
    </xf>
    <xf numFmtId="4" fontId="17" fillId="10" borderId="0" xfId="0" applyNumberFormat="1" applyFont="1" applyFill="1" applyAlignment="1">
      <alignment vertical="top" wrapText="1"/>
    </xf>
    <xf numFmtId="0" fontId="10" fillId="8" borderId="0" xfId="0" applyFont="1" applyFill="1" applyAlignment="1">
      <alignment vertical="top" wrapText="1"/>
    </xf>
    <xf numFmtId="0" fontId="19" fillId="2" borderId="0" xfId="0" applyFont="1" applyFill="1" applyAlignment="1">
      <alignment vertical="top" wrapText="1"/>
    </xf>
    <xf numFmtId="0" fontId="4" fillId="3" borderId="0" xfId="0" applyFont="1" applyFill="1" applyAlignment="1">
      <alignment wrapText="1"/>
    </xf>
    <xf numFmtId="0" fontId="38" fillId="0" borderId="0" xfId="3" applyNumberFormat="1" applyFont="1" applyFill="1" applyBorder="1" applyAlignment="1">
      <alignment vertical="center"/>
    </xf>
    <xf numFmtId="0" fontId="39" fillId="20" borderId="0" xfId="3" applyNumberFormat="1" applyFont="1" applyFill="1" applyBorder="1" applyAlignment="1">
      <alignment vertical="center"/>
    </xf>
    <xf numFmtId="0" fontId="19" fillId="0" borderId="0" xfId="3" applyNumberFormat="1" applyFont="1" applyFill="1" applyBorder="1" applyAlignment="1">
      <alignment vertical="center"/>
    </xf>
    <xf numFmtId="0" fontId="38" fillId="0" borderId="0" xfId="3" applyNumberFormat="1" applyFont="1" applyFill="1" applyBorder="1" applyAlignment="1">
      <alignment horizontal="center" vertical="center"/>
    </xf>
    <xf numFmtId="0" fontId="20" fillId="0" borderId="0" xfId="3" applyNumberFormat="1" applyFont="1" applyFill="1" applyBorder="1" applyAlignment="1">
      <alignment horizontal="center" vertical="center"/>
    </xf>
    <xf numFmtId="169" fontId="40" fillId="0" borderId="0" xfId="3" applyNumberFormat="1" applyFont="1" applyFill="1" applyBorder="1" applyAlignment="1">
      <alignment horizontal="left" vertical="center"/>
    </xf>
    <xf numFmtId="0" fontId="20" fillId="18" borderId="30" xfId="3" applyNumberFormat="1" applyFont="1" applyFill="1" applyBorder="1" applyAlignment="1">
      <alignment horizontal="center" vertical="center" wrapText="1"/>
    </xf>
    <xf numFmtId="0" fontId="20" fillId="18" borderId="30" xfId="3" applyNumberFormat="1" applyFont="1" applyFill="1" applyBorder="1" applyAlignment="1">
      <alignment horizontal="center" vertical="center"/>
    </xf>
    <xf numFmtId="0" fontId="20" fillId="18" borderId="29" xfId="3" applyNumberFormat="1" applyFont="1" applyFill="1" applyBorder="1" applyAlignment="1">
      <alignment horizontal="center" vertical="center"/>
    </xf>
    <xf numFmtId="0" fontId="19" fillId="0" borderId="0" xfId="3" applyNumberFormat="1" applyFont="1" applyFill="1" applyBorder="1" applyAlignment="1">
      <alignment horizontal="center" vertical="center"/>
    </xf>
    <xf numFmtId="0" fontId="39" fillId="20" borderId="0" xfId="3" applyNumberFormat="1" applyFont="1" applyFill="1" applyBorder="1" applyAlignment="1">
      <alignment horizontal="center" vertical="center"/>
    </xf>
    <xf numFmtId="0" fontId="20" fillId="18" borderId="48" xfId="3" applyNumberFormat="1" applyFont="1" applyFill="1" applyBorder="1" applyAlignment="1">
      <alignment horizontal="center" vertical="center" wrapText="1"/>
    </xf>
    <xf numFmtId="0" fontId="20" fillId="18" borderId="20" xfId="3" applyNumberFormat="1" applyFont="1" applyFill="1" applyBorder="1" applyAlignment="1">
      <alignment horizontal="center" vertical="center"/>
    </xf>
    <xf numFmtId="0" fontId="20" fillId="18" borderId="23" xfId="3" applyNumberFormat="1" applyFont="1" applyFill="1" applyBorder="1" applyAlignment="1">
      <alignment horizontal="center" vertical="center"/>
    </xf>
    <xf numFmtId="0" fontId="19" fillId="0" borderId="17" xfId="3" applyNumberFormat="1" applyFont="1" applyFill="1" applyBorder="1" applyAlignment="1">
      <alignment horizontal="center" vertical="center"/>
    </xf>
    <xf numFmtId="0" fontId="0" fillId="0" borderId="17" xfId="3" applyNumberFormat="1" applyFont="1" applyFill="1" applyBorder="1" applyAlignment="1">
      <alignment vertical="center" wrapText="1"/>
    </xf>
    <xf numFmtId="2" fontId="19" fillId="0" borderId="17" xfId="3" applyNumberFormat="1" applyFont="1" applyFill="1" applyBorder="1" applyAlignment="1">
      <alignment horizontal="center" vertical="center"/>
    </xf>
    <xf numFmtId="2" fontId="19" fillId="0" borderId="17" xfId="3" applyNumberFormat="1" applyFont="1" applyFill="1" applyBorder="1" applyAlignment="1">
      <alignment horizontal="right" vertical="center" wrapText="1"/>
    </xf>
    <xf numFmtId="1" fontId="40" fillId="0" borderId="17" xfId="3" applyNumberFormat="1" applyFont="1" applyFill="1" applyBorder="1" applyAlignment="1">
      <alignment vertical="center"/>
    </xf>
    <xf numFmtId="2" fontId="19" fillId="0" borderId="17" xfId="3" applyNumberFormat="1" applyFont="1" applyFill="1" applyBorder="1" applyAlignment="1">
      <alignment vertical="center"/>
    </xf>
    <xf numFmtId="0" fontId="40" fillId="0" borderId="17" xfId="3" applyNumberFormat="1" applyFont="1" applyFill="1" applyBorder="1" applyAlignment="1">
      <alignment horizontal="center" vertical="center"/>
    </xf>
    <xf numFmtId="4" fontId="19" fillId="0" borderId="17" xfId="3" applyNumberFormat="1" applyFont="1" applyFill="1" applyBorder="1" applyAlignment="1">
      <alignment vertical="center"/>
    </xf>
    <xf numFmtId="4" fontId="41" fillId="20" borderId="0" xfId="3" applyNumberFormat="1" applyFont="1" applyFill="1" applyBorder="1" applyAlignment="1">
      <alignment vertical="center"/>
    </xf>
    <xf numFmtId="2" fontId="42" fillId="0" borderId="17" xfId="3" applyNumberFormat="1" applyFont="1" applyFill="1" applyBorder="1" applyAlignment="1">
      <alignment horizontal="center" vertical="center"/>
    </xf>
    <xf numFmtId="0" fontId="19" fillId="21" borderId="0" xfId="3" applyNumberFormat="1" applyFont="1" applyFill="1" applyBorder="1" applyAlignment="1">
      <alignment vertical="center"/>
    </xf>
    <xf numFmtId="0" fontId="19" fillId="22" borderId="0" xfId="3" applyNumberFormat="1" applyFont="1" applyFill="1" applyBorder="1" applyAlignment="1">
      <alignment vertical="center"/>
    </xf>
    <xf numFmtId="0" fontId="19" fillId="23" borderId="0" xfId="3" applyNumberFormat="1" applyFont="1" applyFill="1" applyBorder="1" applyAlignment="1">
      <alignment vertical="center"/>
    </xf>
    <xf numFmtId="0" fontId="19" fillId="19" borderId="0" xfId="3" applyNumberFormat="1" applyFont="1" applyFill="1" applyBorder="1" applyAlignment="1">
      <alignment vertical="center"/>
    </xf>
    <xf numFmtId="0" fontId="19" fillId="24" borderId="0" xfId="3" applyNumberFormat="1" applyFont="1" applyFill="1" applyBorder="1" applyAlignment="1">
      <alignment vertical="center"/>
    </xf>
    <xf numFmtId="4" fontId="20" fillId="0" borderId="49" xfId="3" applyNumberFormat="1" applyFont="1" applyFill="1" applyBorder="1" applyAlignment="1">
      <alignment vertical="center"/>
    </xf>
    <xf numFmtId="0" fontId="20" fillId="18" borderId="50" xfId="3" applyNumberFormat="1" applyFont="1" applyFill="1" applyBorder="1" applyAlignment="1">
      <alignment vertical="center"/>
    </xf>
    <xf numFmtId="0" fontId="20" fillId="18" borderId="46" xfId="3" applyNumberFormat="1" applyFont="1" applyFill="1" applyBorder="1" applyAlignment="1">
      <alignment vertical="center"/>
    </xf>
    <xf numFmtId="0" fontId="20" fillId="18" borderId="22" xfId="3" applyNumberFormat="1" applyFont="1" applyFill="1" applyBorder="1" applyAlignment="1">
      <alignment vertical="center"/>
    </xf>
    <xf numFmtId="0" fontId="20" fillId="18" borderId="47" xfId="3" applyNumberFormat="1" applyFont="1" applyFill="1" applyBorder="1" applyAlignment="1">
      <alignment vertical="center"/>
    </xf>
    <xf numFmtId="0" fontId="0" fillId="0" borderId="17" xfId="3" applyNumberFormat="1" applyFont="1" applyFill="1" applyBorder="1" applyAlignment="1">
      <alignment horizontal="center" vertical="center"/>
    </xf>
    <xf numFmtId="0" fontId="19" fillId="0" borderId="51" xfId="3" applyNumberFormat="1" applyFont="1" applyFill="1" applyBorder="1" applyAlignment="1">
      <alignment vertical="center" wrapText="1"/>
    </xf>
    <xf numFmtId="0" fontId="19" fillId="0" borderId="52" xfId="3" applyNumberFormat="1" applyFont="1" applyFill="1" applyBorder="1" applyAlignment="1">
      <alignment horizontal="center" vertical="center"/>
    </xf>
    <xf numFmtId="168" fontId="42" fillId="0" borderId="52" xfId="3" applyNumberFormat="1" applyFont="1" applyFill="1" applyBorder="1" applyAlignment="1">
      <alignment vertical="center"/>
    </xf>
    <xf numFmtId="0" fontId="19" fillId="0" borderId="49" xfId="3" applyNumberFormat="1" applyFont="1" applyFill="1" applyBorder="1" applyAlignment="1">
      <alignment vertical="center"/>
    </xf>
    <xf numFmtId="9" fontId="40" fillId="0" borderId="17" xfId="3" applyNumberFormat="1" applyFont="1" applyFill="1" applyBorder="1" applyAlignment="1">
      <alignment vertical="center"/>
    </xf>
    <xf numFmtId="2" fontId="0" fillId="0" borderId="17" xfId="3" applyNumberFormat="1" applyFont="1" applyFill="1" applyBorder="1" applyAlignment="1">
      <alignment vertical="center"/>
    </xf>
    <xf numFmtId="170" fontId="20" fillId="14" borderId="17" xfId="3" applyNumberFormat="1" applyFont="1" applyFill="1" applyBorder="1" applyAlignment="1">
      <alignment horizontal="right" vertical="center"/>
    </xf>
    <xf numFmtId="0" fontId="21" fillId="0" borderId="0" xfId="3" applyNumberFormat="1" applyFont="1" applyFill="1" applyBorder="1" applyAlignment="1">
      <alignment vertical="center"/>
    </xf>
    <xf numFmtId="44" fontId="25" fillId="0" borderId="1" xfId="11" applyFont="1" applyBorder="1" applyAlignment="1">
      <alignment horizontal="right" vertical="top" wrapText="1"/>
    </xf>
    <xf numFmtId="165" fontId="25" fillId="0" borderId="12" xfId="5" applyNumberFormat="1" applyFont="1" applyBorder="1" applyAlignment="1">
      <alignment horizontal="left" vertical="top" wrapText="1"/>
    </xf>
    <xf numFmtId="0" fontId="19" fillId="0" borderId="54" xfId="5" applyFont="1" applyBorder="1" applyAlignment="1">
      <alignment horizontal="left" vertical="top" wrapText="1"/>
    </xf>
    <xf numFmtId="164" fontId="25" fillId="0" borderId="53" xfId="5" applyNumberFormat="1" applyFont="1" applyBorder="1" applyAlignment="1">
      <alignment horizontal="left" vertical="top" wrapText="1"/>
    </xf>
    <xf numFmtId="165" fontId="25" fillId="0" borderId="54" xfId="0" applyNumberFormat="1" applyFont="1" applyBorder="1" applyAlignment="1">
      <alignment horizontal="left" vertical="top" wrapText="1"/>
    </xf>
    <xf numFmtId="0" fontId="20" fillId="0" borderId="0" xfId="5" applyFont="1" applyAlignment="1">
      <alignment horizontal="right" vertical="top" wrapText="1"/>
    </xf>
    <xf numFmtId="165" fontId="25" fillId="0" borderId="53" xfId="5" applyNumberFormat="1" applyFont="1" applyBorder="1" applyAlignment="1">
      <alignment horizontal="left" vertical="top" wrapText="1"/>
    </xf>
    <xf numFmtId="44" fontId="26" fillId="0" borderId="17" xfId="11" applyFont="1" applyBorder="1" applyAlignment="1">
      <alignment vertical="top" wrapText="1"/>
    </xf>
    <xf numFmtId="44" fontId="26" fillId="0" borderId="0" xfId="11" applyFont="1" applyBorder="1" applyAlignment="1">
      <alignment vertical="top" wrapText="1"/>
    </xf>
    <xf numFmtId="44" fontId="26" fillId="12" borderId="1" xfId="11" applyFont="1" applyFill="1" applyBorder="1" applyAlignment="1">
      <alignment horizontal="right" vertical="top" wrapText="1"/>
    </xf>
    <xf numFmtId="0" fontId="3" fillId="18" borderId="3" xfId="0" applyFont="1" applyFill="1" applyBorder="1" applyAlignment="1">
      <alignment horizontal="center" vertical="top" wrapText="1"/>
    </xf>
    <xf numFmtId="0" fontId="45" fillId="27" borderId="58" xfId="0" applyFont="1" applyFill="1" applyBorder="1" applyAlignment="1">
      <alignment vertical="center" wrapText="1"/>
    </xf>
    <xf numFmtId="0" fontId="45" fillId="27" borderId="60" xfId="0" applyFont="1" applyFill="1" applyBorder="1" applyAlignment="1">
      <alignment horizontal="right" vertical="center" wrapText="1"/>
    </xf>
    <xf numFmtId="10" fontId="45" fillId="26" borderId="60" xfId="0" applyNumberFormat="1" applyFont="1" applyFill="1" applyBorder="1" applyAlignment="1">
      <alignment vertical="center" wrapText="1"/>
    </xf>
    <xf numFmtId="10" fontId="19" fillId="16" borderId="0" xfId="2" applyNumberFormat="1" applyFont="1" applyFill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0" fontId="47" fillId="17" borderId="1" xfId="0" applyFont="1" applyFill="1" applyBorder="1" applyAlignment="1">
      <alignment horizontal="left" vertical="top" wrapText="1"/>
    </xf>
    <xf numFmtId="0" fontId="47" fillId="17" borderId="1" xfId="0" applyFont="1" applyFill="1" applyBorder="1" applyAlignment="1">
      <alignment horizontal="center" vertical="top" wrapText="1"/>
    </xf>
    <xf numFmtId="43" fontId="47" fillId="17" borderId="12" xfId="1" applyFont="1" applyFill="1" applyBorder="1" applyAlignment="1">
      <alignment vertical="top" wrapText="1"/>
    </xf>
    <xf numFmtId="0" fontId="47" fillId="0" borderId="12" xfId="0" applyFont="1" applyBorder="1" applyAlignment="1">
      <alignment vertical="top" wrapText="1"/>
    </xf>
    <xf numFmtId="0" fontId="47" fillId="0" borderId="14" xfId="0" applyFont="1" applyBorder="1" applyAlignment="1">
      <alignment horizontal="center" vertical="top" wrapText="1"/>
    </xf>
    <xf numFmtId="43" fontId="47" fillId="0" borderId="14" xfId="1" applyFont="1" applyBorder="1" applyAlignment="1">
      <alignment vertical="top" wrapText="1"/>
    </xf>
    <xf numFmtId="0" fontId="46" fillId="0" borderId="1" xfId="0" applyFont="1" applyBorder="1" applyAlignment="1">
      <alignment horizontal="left" vertical="top" wrapText="1"/>
    </xf>
    <xf numFmtId="0" fontId="46" fillId="0" borderId="1" xfId="0" applyFont="1" applyBorder="1" applyAlignment="1">
      <alignment horizontal="center" vertical="top" wrapText="1"/>
    </xf>
    <xf numFmtId="0" fontId="48" fillId="0" borderId="0" xfId="12" applyNumberFormat="1" applyFont="1" applyFill="1" applyBorder="1" applyAlignment="1"/>
    <xf numFmtId="0" fontId="52" fillId="0" borderId="0" xfId="12" applyNumberFormat="1" applyFont="1" applyFill="1" applyBorder="1" applyAlignment="1">
      <alignment horizontal="left" vertical="top" wrapText="1"/>
    </xf>
    <xf numFmtId="0" fontId="53" fillId="0" borderId="69" xfId="12" applyNumberFormat="1" applyFont="1" applyFill="1" applyBorder="1" applyAlignment="1">
      <alignment horizontal="right" vertical="top" wrapText="1"/>
    </xf>
    <xf numFmtId="0" fontId="11" fillId="6" borderId="10" xfId="0" applyFont="1" applyFill="1" applyBorder="1" applyAlignment="1">
      <alignment horizontal="center" vertical="top" wrapText="1"/>
    </xf>
    <xf numFmtId="0" fontId="32" fillId="0" borderId="1" xfId="0" applyFont="1" applyBorder="1" applyAlignment="1">
      <alignment horizontal="left" vertical="top" wrapText="1" indent="1"/>
    </xf>
    <xf numFmtId="0" fontId="55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32" fillId="13" borderId="14" xfId="0" applyFont="1" applyFill="1" applyBorder="1" applyAlignment="1">
      <alignment vertical="top" wrapText="1"/>
    </xf>
    <xf numFmtId="10" fontId="32" fillId="13" borderId="13" xfId="2" applyNumberFormat="1" applyFont="1" applyFill="1" applyBorder="1" applyAlignment="1">
      <alignment vertical="top" wrapText="1"/>
    </xf>
    <xf numFmtId="0" fontId="32" fillId="0" borderId="17" xfId="0" applyFont="1" applyBorder="1" applyAlignment="1">
      <alignment horizontal="left" vertical="top" wrapText="1" indent="1"/>
    </xf>
    <xf numFmtId="0" fontId="54" fillId="0" borderId="0" xfId="5" applyFont="1" applyAlignment="1">
      <alignment horizontal="left" vertical="top"/>
    </xf>
    <xf numFmtId="0" fontId="19" fillId="0" borderId="0" xfId="13" applyFont="1" applyAlignment="1">
      <alignment vertical="center"/>
    </xf>
    <xf numFmtId="0" fontId="19" fillId="0" borderId="0" xfId="13" applyFont="1" applyAlignment="1">
      <alignment horizontal="center" vertical="center"/>
    </xf>
    <xf numFmtId="0" fontId="20" fillId="0" borderId="0" xfId="13" applyFont="1" applyAlignment="1">
      <alignment horizontal="center" vertical="center"/>
    </xf>
    <xf numFmtId="0" fontId="58" fillId="0" borderId="0" xfId="13" applyFont="1" applyFill="1" applyAlignment="1">
      <alignment vertical="center"/>
    </xf>
    <xf numFmtId="0" fontId="58" fillId="0" borderId="0" xfId="13" applyFont="1" applyAlignment="1">
      <alignment vertical="center"/>
    </xf>
    <xf numFmtId="10" fontId="58" fillId="0" borderId="0" xfId="13" applyNumberFormat="1" applyFont="1" applyFill="1" applyAlignment="1">
      <alignment vertical="center"/>
    </xf>
    <xf numFmtId="0" fontId="20" fillId="0" borderId="0" xfId="13" applyFont="1" applyAlignment="1">
      <alignment vertical="center"/>
    </xf>
    <xf numFmtId="4" fontId="20" fillId="0" borderId="0" xfId="13" applyNumberFormat="1" applyFont="1" applyBorder="1" applyAlignment="1">
      <alignment horizontal="center" vertical="center"/>
    </xf>
    <xf numFmtId="10" fontId="20" fillId="0" borderId="0" xfId="13" applyNumberFormat="1" applyFont="1" applyAlignment="1">
      <alignment vertical="center"/>
    </xf>
    <xf numFmtId="0" fontId="20" fillId="0" borderId="0" xfId="13" applyFont="1" applyBorder="1" applyAlignment="1">
      <alignment horizontal="left" vertical="center"/>
    </xf>
    <xf numFmtId="4" fontId="19" fillId="0" borderId="0" xfId="13" applyNumberFormat="1" applyFont="1" applyBorder="1" applyAlignment="1">
      <alignment horizontal="center" vertical="center"/>
    </xf>
    <xf numFmtId="0" fontId="59" fillId="29" borderId="51" xfId="13" applyFont="1" applyFill="1" applyBorder="1" applyAlignment="1">
      <alignment horizontal="left" vertical="center"/>
    </xf>
    <xf numFmtId="0" fontId="59" fillId="29" borderId="17" xfId="13" applyFont="1" applyFill="1" applyBorder="1" applyAlignment="1">
      <alignment horizontal="center" vertical="center"/>
    </xf>
    <xf numFmtId="0" fontId="19" fillId="0" borderId="76" xfId="13" applyFont="1" applyBorder="1" applyAlignment="1">
      <alignment vertical="center"/>
    </xf>
    <xf numFmtId="43" fontId="42" fillId="0" borderId="77" xfId="15" applyFont="1" applyBorder="1" applyAlignment="1">
      <alignment horizontal="center" vertical="center"/>
    </xf>
    <xf numFmtId="0" fontId="19" fillId="0" borderId="78" xfId="13" applyFont="1" applyBorder="1" applyAlignment="1">
      <alignment vertical="center"/>
    </xf>
    <xf numFmtId="10" fontId="42" fillId="0" borderId="79" xfId="14" applyNumberFormat="1" applyFont="1" applyBorder="1" applyAlignment="1">
      <alignment horizontal="center" vertical="center"/>
    </xf>
    <xf numFmtId="0" fontId="59" fillId="0" borderId="78" xfId="13" applyFont="1" applyBorder="1" applyAlignment="1">
      <alignment horizontal="left" vertical="center"/>
    </xf>
    <xf numFmtId="10" fontId="59" fillId="0" borderId="79" xfId="14" applyNumberFormat="1" applyFont="1" applyBorder="1" applyAlignment="1">
      <alignment horizontal="center" vertical="center"/>
    </xf>
    <xf numFmtId="0" fontId="59" fillId="0" borderId="80" xfId="13" applyFont="1" applyBorder="1" applyAlignment="1">
      <alignment horizontal="left" vertical="center"/>
    </xf>
    <xf numFmtId="10" fontId="59" fillId="0" borderId="81" xfId="15" applyNumberFormat="1" applyFont="1" applyBorder="1" applyAlignment="1">
      <alignment horizontal="center" vertical="center"/>
    </xf>
    <xf numFmtId="0" fontId="59" fillId="0" borderId="82" xfId="13" applyFont="1" applyBorder="1" applyAlignment="1">
      <alignment horizontal="right" vertical="center"/>
    </xf>
    <xf numFmtId="10" fontId="59" fillId="0" borderId="83" xfId="15" applyNumberFormat="1" applyFont="1" applyBorder="1" applyAlignment="1">
      <alignment horizontal="center" vertical="center"/>
    </xf>
    <xf numFmtId="10" fontId="59" fillId="29" borderId="17" xfId="13" applyNumberFormat="1" applyFont="1" applyFill="1" applyBorder="1" applyAlignment="1">
      <alignment horizontal="center" vertical="center"/>
    </xf>
    <xf numFmtId="10" fontId="42" fillId="0" borderId="77" xfId="15" applyNumberFormat="1" applyFont="1" applyBorder="1" applyAlignment="1">
      <alignment horizontal="center" vertical="center"/>
    </xf>
    <xf numFmtId="0" fontId="19" fillId="0" borderId="82" xfId="13" applyFont="1" applyBorder="1" applyAlignment="1">
      <alignment vertical="center"/>
    </xf>
    <xf numFmtId="0" fontId="59" fillId="29" borderId="51" xfId="13" applyFont="1" applyFill="1" applyBorder="1" applyAlignment="1">
      <alignment vertical="center"/>
    </xf>
    <xf numFmtId="10" fontId="59" fillId="29" borderId="17" xfId="14" applyNumberFormat="1" applyFont="1" applyFill="1" applyBorder="1" applyAlignment="1">
      <alignment vertical="center"/>
    </xf>
    <xf numFmtId="0" fontId="19" fillId="0" borderId="0" xfId="17" applyNumberFormat="1" applyFont="1" applyFill="1" applyBorder="1" applyAlignment="1">
      <alignment horizontal="center"/>
    </xf>
    <xf numFmtId="4" fontId="19" fillId="0" borderId="0" xfId="13" applyNumberFormat="1" applyFont="1" applyBorder="1" applyAlignment="1">
      <alignment horizontal="left" vertical="center"/>
    </xf>
    <xf numFmtId="10" fontId="42" fillId="16" borderId="79" xfId="14" applyNumberFormat="1" applyFont="1" applyFill="1" applyBorder="1" applyAlignment="1">
      <alignment horizontal="center" vertical="center"/>
    </xf>
    <xf numFmtId="178" fontId="19" fillId="0" borderId="0" xfId="13" applyNumberFormat="1" applyFont="1" applyAlignment="1">
      <alignment vertical="center"/>
    </xf>
    <xf numFmtId="10" fontId="59" fillId="0" borderId="0" xfId="13" applyNumberFormat="1" applyFont="1" applyAlignment="1">
      <alignment vertical="center"/>
    </xf>
    <xf numFmtId="10" fontId="19" fillId="0" borderId="0" xfId="13" applyNumberFormat="1" applyFont="1" applyAlignment="1">
      <alignment vertical="center"/>
    </xf>
    <xf numFmtId="10" fontId="59" fillId="16" borderId="0" xfId="14" applyNumberFormat="1" applyFont="1" applyFill="1" applyBorder="1" applyAlignment="1">
      <alignment vertical="center"/>
    </xf>
    <xf numFmtId="0" fontId="59" fillId="16" borderId="0" xfId="13" applyFont="1" applyFill="1" applyBorder="1" applyAlignment="1">
      <alignment vertical="center"/>
    </xf>
    <xf numFmtId="0" fontId="22" fillId="0" borderId="0" xfId="18" applyAlignment="1">
      <alignment horizontal="left" vertical="top"/>
    </xf>
    <xf numFmtId="0" fontId="0" fillId="16" borderId="0" xfId="0" applyFill="1"/>
    <xf numFmtId="43" fontId="0" fillId="16" borderId="0" xfId="1" applyFont="1" applyFill="1"/>
    <xf numFmtId="4" fontId="17" fillId="16" borderId="0" xfId="0" applyNumberFormat="1" applyFont="1" applyFill="1" applyAlignment="1">
      <alignment vertical="top" wrapText="1"/>
    </xf>
    <xf numFmtId="0" fontId="0" fillId="0" borderId="0" xfId="0" applyAlignment="1">
      <alignment vertical="center"/>
    </xf>
    <xf numFmtId="0" fontId="20" fillId="28" borderId="0" xfId="19" applyFont="1" applyFill="1"/>
    <xf numFmtId="0" fontId="20" fillId="28" borderId="0" xfId="19" applyFont="1" applyFill="1" applyAlignment="1">
      <alignment horizontal="left" vertical="top" wrapText="1"/>
    </xf>
    <xf numFmtId="0" fontId="64" fillId="28" borderId="0" xfId="0" applyFont="1" applyFill="1" applyAlignment="1">
      <alignment horizontal="left" vertical="top" wrapText="1"/>
    </xf>
    <xf numFmtId="0" fontId="65" fillId="30" borderId="66" xfId="0" applyFont="1" applyFill="1" applyBorder="1" applyAlignment="1">
      <alignment horizontal="left" vertical="top" wrapText="1"/>
    </xf>
    <xf numFmtId="0" fontId="65" fillId="30" borderId="69" xfId="0" applyFont="1" applyFill="1" applyBorder="1" applyAlignment="1">
      <alignment horizontal="center" vertical="top" wrapText="1"/>
    </xf>
    <xf numFmtId="0" fontId="65" fillId="30" borderId="69" xfId="0" applyFont="1" applyFill="1" applyBorder="1" applyAlignment="1">
      <alignment horizontal="right" vertical="top" wrapText="1"/>
    </xf>
    <xf numFmtId="0" fontId="65" fillId="30" borderId="66" xfId="0" applyFont="1" applyFill="1" applyBorder="1" applyAlignment="1">
      <alignment horizontal="right" vertical="top" wrapText="1"/>
    </xf>
    <xf numFmtId="0" fontId="65" fillId="30" borderId="69" xfId="0" applyFont="1" applyFill="1" applyBorder="1" applyAlignment="1">
      <alignment horizontal="left" vertical="top" wrapText="1"/>
    </xf>
    <xf numFmtId="188" fontId="60" fillId="28" borderId="66" xfId="0" applyNumberFormat="1" applyFont="1" applyFill="1" applyBorder="1" applyAlignment="1">
      <alignment horizontal="left" vertical="top" wrapText="1"/>
    </xf>
    <xf numFmtId="0" fontId="60" fillId="28" borderId="66" xfId="0" applyFont="1" applyFill="1" applyBorder="1" applyAlignment="1">
      <alignment horizontal="left" vertical="top" wrapText="1"/>
    </xf>
    <xf numFmtId="0" fontId="60" fillId="28" borderId="69" xfId="0" applyFont="1" applyFill="1" applyBorder="1" applyAlignment="1">
      <alignment horizontal="center" vertical="top" wrapText="1"/>
    </xf>
    <xf numFmtId="189" fontId="60" fillId="28" borderId="69" xfId="0" applyNumberFormat="1" applyFont="1" applyFill="1" applyBorder="1" applyAlignment="1">
      <alignment horizontal="right" vertical="top" wrapText="1"/>
    </xf>
    <xf numFmtId="2" fontId="60" fillId="28" borderId="69" xfId="0" applyNumberFormat="1" applyFont="1" applyFill="1" applyBorder="1" applyAlignment="1">
      <alignment horizontal="right" vertical="top" wrapText="1"/>
    </xf>
    <xf numFmtId="190" fontId="60" fillId="28" borderId="69" xfId="0" applyNumberFormat="1" applyFont="1" applyFill="1" applyBorder="1" applyAlignment="1">
      <alignment horizontal="right" vertical="top" wrapText="1"/>
    </xf>
    <xf numFmtId="175" fontId="60" fillId="28" borderId="69" xfId="0" applyNumberFormat="1" applyFont="1" applyFill="1" applyBorder="1" applyAlignment="1">
      <alignment horizontal="right" vertical="top" wrapText="1"/>
    </xf>
    <xf numFmtId="179" fontId="60" fillId="28" borderId="69" xfId="0" applyNumberFormat="1" applyFont="1" applyFill="1" applyBorder="1" applyAlignment="1">
      <alignment horizontal="right" vertical="top" wrapText="1"/>
    </xf>
    <xf numFmtId="2" fontId="60" fillId="28" borderId="66" xfId="0" applyNumberFormat="1" applyFont="1" applyFill="1" applyBorder="1" applyAlignment="1">
      <alignment horizontal="right" vertical="top" wrapText="1"/>
    </xf>
    <xf numFmtId="0" fontId="60" fillId="28" borderId="69" xfId="0" applyFont="1" applyFill="1" applyBorder="1" applyAlignment="1">
      <alignment horizontal="left" vertical="top" wrapText="1"/>
    </xf>
    <xf numFmtId="175" fontId="60" fillId="28" borderId="66" xfId="0" applyNumberFormat="1" applyFont="1" applyFill="1" applyBorder="1" applyAlignment="1">
      <alignment horizontal="right" vertical="top" wrapText="1"/>
    </xf>
    <xf numFmtId="1" fontId="60" fillId="28" borderId="69" xfId="0" applyNumberFormat="1" applyFont="1" applyFill="1" applyBorder="1" applyAlignment="1">
      <alignment horizontal="right" vertical="top" wrapText="1"/>
    </xf>
    <xf numFmtId="4" fontId="60" fillId="28" borderId="69" xfId="0" applyNumberFormat="1" applyFont="1" applyFill="1" applyBorder="1" applyAlignment="1">
      <alignment horizontal="right" vertical="top" wrapText="1"/>
    </xf>
    <xf numFmtId="191" fontId="60" fillId="28" borderId="69" xfId="0" applyNumberFormat="1" applyFont="1" applyFill="1" applyBorder="1" applyAlignment="1">
      <alignment horizontal="right" vertical="top" wrapText="1"/>
    </xf>
    <xf numFmtId="192" fontId="60" fillId="28" borderId="69" xfId="0" applyNumberFormat="1" applyFont="1" applyFill="1" applyBorder="1" applyAlignment="1">
      <alignment horizontal="right" vertical="top" wrapText="1"/>
    </xf>
    <xf numFmtId="193" fontId="60" fillId="28" borderId="69" xfId="0" applyNumberFormat="1" applyFont="1" applyFill="1" applyBorder="1" applyAlignment="1">
      <alignment horizontal="right" vertical="top" wrapText="1"/>
    </xf>
    <xf numFmtId="174" fontId="60" fillId="28" borderId="66" xfId="0" applyNumberFormat="1" applyFont="1" applyFill="1" applyBorder="1" applyAlignment="1">
      <alignment horizontal="right" vertical="top" wrapText="1"/>
    </xf>
    <xf numFmtId="174" fontId="60" fillId="28" borderId="69" xfId="0" applyNumberFormat="1" applyFont="1" applyFill="1" applyBorder="1" applyAlignment="1">
      <alignment horizontal="right" vertical="top" wrapText="1"/>
    </xf>
    <xf numFmtId="188" fontId="67" fillId="28" borderId="66" xfId="0" applyNumberFormat="1" applyFont="1" applyFill="1" applyBorder="1" applyAlignment="1">
      <alignment horizontal="left" vertical="top" wrapText="1"/>
    </xf>
    <xf numFmtId="0" fontId="67" fillId="28" borderId="66" xfId="0" applyFont="1" applyFill="1" applyBorder="1" applyAlignment="1">
      <alignment horizontal="left" vertical="top" wrapText="1"/>
    </xf>
    <xf numFmtId="0" fontId="67" fillId="28" borderId="69" xfId="0" applyFont="1" applyFill="1" applyBorder="1" applyAlignment="1">
      <alignment horizontal="center" vertical="top" wrapText="1"/>
    </xf>
    <xf numFmtId="189" fontId="67" fillId="28" borderId="69" xfId="0" applyNumberFormat="1" applyFont="1" applyFill="1" applyBorder="1" applyAlignment="1">
      <alignment horizontal="right" vertical="top" wrapText="1"/>
    </xf>
    <xf numFmtId="2" fontId="67" fillId="28" borderId="69" xfId="0" applyNumberFormat="1" applyFont="1" applyFill="1" applyBorder="1" applyAlignment="1">
      <alignment horizontal="right" vertical="top" wrapText="1"/>
    </xf>
    <xf numFmtId="190" fontId="67" fillId="28" borderId="69" xfId="0" applyNumberFormat="1" applyFont="1" applyFill="1" applyBorder="1" applyAlignment="1">
      <alignment horizontal="right" vertical="top" wrapText="1"/>
    </xf>
    <xf numFmtId="175" fontId="67" fillId="28" borderId="69" xfId="0" applyNumberFormat="1" applyFont="1" applyFill="1" applyBorder="1" applyAlignment="1">
      <alignment horizontal="right" vertical="top" wrapText="1"/>
    </xf>
    <xf numFmtId="179" fontId="67" fillId="28" borderId="69" xfId="0" applyNumberFormat="1" applyFont="1" applyFill="1" applyBorder="1" applyAlignment="1">
      <alignment horizontal="right" vertical="top" wrapText="1"/>
    </xf>
    <xf numFmtId="2" fontId="67" fillId="28" borderId="66" xfId="0" applyNumberFormat="1" applyFont="1" applyFill="1" applyBorder="1" applyAlignment="1">
      <alignment horizontal="right" vertical="top" wrapText="1"/>
    </xf>
    <xf numFmtId="0" fontId="67" fillId="28" borderId="69" xfId="0" applyFont="1" applyFill="1" applyBorder="1" applyAlignment="1">
      <alignment horizontal="left" vertical="top" wrapText="1"/>
    </xf>
    <xf numFmtId="175" fontId="67" fillId="28" borderId="66" xfId="0" applyNumberFormat="1" applyFont="1" applyFill="1" applyBorder="1" applyAlignment="1">
      <alignment horizontal="right" vertical="top" wrapText="1"/>
    </xf>
    <xf numFmtId="174" fontId="67" fillId="28" borderId="69" xfId="0" applyNumberFormat="1" applyFont="1" applyFill="1" applyBorder="1" applyAlignment="1">
      <alignment horizontal="right" vertical="top" wrapText="1"/>
    </xf>
    <xf numFmtId="0" fontId="68" fillId="0" borderId="0" xfId="0" applyFont="1"/>
    <xf numFmtId="0" fontId="56" fillId="0" borderId="1" xfId="0" applyFont="1" applyBorder="1" applyAlignment="1">
      <alignment horizontal="left" vertical="top" wrapText="1"/>
    </xf>
    <xf numFmtId="0" fontId="20" fillId="28" borderId="0" xfId="0" applyFont="1" applyFill="1"/>
    <xf numFmtId="0" fontId="20" fillId="28" borderId="0" xfId="0" applyFont="1" applyFill="1" applyAlignment="1">
      <alignment horizontal="left" vertical="top" wrapText="1"/>
    </xf>
    <xf numFmtId="4" fontId="0" fillId="0" borderId="0" xfId="0" applyNumberFormat="1"/>
    <xf numFmtId="0" fontId="55" fillId="16" borderId="1" xfId="0" applyFont="1" applyFill="1" applyBorder="1" applyAlignment="1">
      <alignment horizontal="left" vertical="top" wrapText="1"/>
    </xf>
    <xf numFmtId="0" fontId="55" fillId="16" borderId="1" xfId="0" applyFont="1" applyFill="1" applyBorder="1" applyAlignment="1">
      <alignment horizontal="center" vertical="top" wrapText="1"/>
    </xf>
    <xf numFmtId="2" fontId="55" fillId="16" borderId="1" xfId="0" applyNumberFormat="1" applyFont="1" applyFill="1" applyBorder="1" applyAlignment="1">
      <alignment horizontal="right" vertical="top" shrinkToFit="1"/>
    </xf>
    <xf numFmtId="4" fontId="55" fillId="16" borderId="1" xfId="0" applyNumberFormat="1" applyFont="1" applyFill="1" applyBorder="1" applyAlignment="1">
      <alignment horizontal="right" vertical="top" shrinkToFit="1"/>
    </xf>
    <xf numFmtId="0" fontId="32" fillId="0" borderId="17" xfId="0" applyFont="1" applyBorder="1" applyAlignment="1">
      <alignment horizontal="right" vertical="top" wrapText="1"/>
    </xf>
    <xf numFmtId="0" fontId="55" fillId="0" borderId="17" xfId="0" applyFont="1" applyBorder="1" applyAlignment="1">
      <alignment horizontal="left" vertical="top" wrapText="1"/>
    </xf>
    <xf numFmtId="0" fontId="55" fillId="0" borderId="17" xfId="0" applyFont="1" applyBorder="1" applyAlignment="1">
      <alignment horizontal="center" vertical="top" wrapText="1"/>
    </xf>
    <xf numFmtId="0" fontId="20" fillId="0" borderId="0" xfId="0" applyFont="1"/>
    <xf numFmtId="0" fontId="20" fillId="0" borderId="17" xfId="0" applyFont="1" applyBorder="1"/>
    <xf numFmtId="187" fontId="0" fillId="0" borderId="17" xfId="0" applyNumberFormat="1" applyBorder="1"/>
    <xf numFmtId="10" fontId="20" fillId="19" borderId="17" xfId="16" applyNumberFormat="1" applyFont="1" applyFill="1" applyBorder="1"/>
    <xf numFmtId="0" fontId="20" fillId="0" borderId="0" xfId="0" applyFont="1" applyAlignment="1">
      <alignment horizontal="center"/>
    </xf>
    <xf numFmtId="10" fontId="0" fillId="0" borderId="0" xfId="0" applyNumberFormat="1"/>
    <xf numFmtId="10" fontId="20" fillId="19" borderId="0" xfId="0" applyNumberFormat="1" applyFont="1" applyFill="1"/>
    <xf numFmtId="0" fontId="29" fillId="0" borderId="0" xfId="6" applyAlignment="1">
      <alignment horizontal="center"/>
    </xf>
    <xf numFmtId="0" fontId="29" fillId="16" borderId="0" xfId="6" applyFill="1"/>
    <xf numFmtId="0" fontId="1" fillId="16" borderId="0" xfId="6" applyFont="1" applyFill="1"/>
    <xf numFmtId="0" fontId="1" fillId="0" borderId="0" xfId="6" applyFont="1" applyAlignment="1">
      <alignment horizontal="center"/>
    </xf>
    <xf numFmtId="187" fontId="19" fillId="0" borderId="0" xfId="0" applyNumberFormat="1" applyFont="1"/>
    <xf numFmtId="0" fontId="70" fillId="16" borderId="0" xfId="6" applyFont="1" applyFill="1"/>
    <xf numFmtId="0" fontId="70" fillId="0" borderId="0" xfId="6" applyFont="1" applyAlignment="1">
      <alignment horizontal="center"/>
    </xf>
    <xf numFmtId="187" fontId="20" fillId="19" borderId="0" xfId="0" applyNumberFormat="1" applyFont="1" applyFill="1"/>
    <xf numFmtId="0" fontId="19" fillId="0" borderId="0" xfId="0" applyFont="1"/>
    <xf numFmtId="10" fontId="20" fillId="0" borderId="0" xfId="16" applyNumberFormat="1" applyFont="1"/>
    <xf numFmtId="187" fontId="0" fillId="0" borderId="0" xfId="0" applyNumberFormat="1"/>
    <xf numFmtId="10" fontId="0" fillId="0" borderId="0" xfId="16" applyNumberFormat="1" applyFont="1"/>
    <xf numFmtId="10" fontId="0" fillId="0" borderId="0" xfId="0" applyNumberFormat="1" applyAlignment="1">
      <alignment horizontal="center"/>
    </xf>
    <xf numFmtId="2" fontId="0" fillId="0" borderId="0" xfId="16" applyNumberFormat="1" applyFont="1" applyAlignment="1">
      <alignment horizontal="center"/>
    </xf>
    <xf numFmtId="43" fontId="0" fillId="0" borderId="0" xfId="1" applyFont="1" applyAlignment="1">
      <alignment horizontal="center"/>
    </xf>
    <xf numFmtId="0" fontId="33" fillId="0" borderId="0" xfId="0" applyFont="1"/>
    <xf numFmtId="164" fontId="19" fillId="16" borderId="1" xfId="5" applyNumberFormat="1" applyFont="1" applyFill="1" applyBorder="1" applyAlignment="1">
      <alignment horizontal="left" vertical="top" wrapText="1"/>
    </xf>
    <xf numFmtId="164" fontId="19" fillId="16" borderId="54" xfId="5" applyNumberFormat="1" applyFont="1" applyFill="1" applyBorder="1" applyAlignment="1">
      <alignment horizontal="left" vertical="top" wrapText="1"/>
    </xf>
    <xf numFmtId="0" fontId="56" fillId="0" borderId="17" xfId="0" applyFont="1" applyBorder="1" applyAlignment="1">
      <alignment horizontal="left" vertical="top" wrapText="1"/>
    </xf>
    <xf numFmtId="0" fontId="55" fillId="16" borderId="17" xfId="0" applyFont="1" applyFill="1" applyBorder="1" applyAlignment="1">
      <alignment horizontal="left" vertical="top" wrapText="1"/>
    </xf>
    <xf numFmtId="0" fontId="55" fillId="16" borderId="17" xfId="0" applyFont="1" applyFill="1" applyBorder="1" applyAlignment="1">
      <alignment horizontal="center" vertical="top" wrapText="1"/>
    </xf>
    <xf numFmtId="4" fontId="56" fillId="0" borderId="17" xfId="0" applyNumberFormat="1" applyFont="1" applyBorder="1" applyAlignment="1">
      <alignment horizontal="right" vertical="top" shrinkToFit="1"/>
    </xf>
    <xf numFmtId="2" fontId="56" fillId="0" borderId="17" xfId="0" applyNumberFormat="1" applyFont="1" applyBorder="1" applyAlignment="1">
      <alignment horizontal="right" vertical="top" shrinkToFit="1"/>
    </xf>
    <xf numFmtId="4" fontId="56" fillId="0" borderId="1" xfId="0" applyNumberFormat="1" applyFont="1" applyBorder="1" applyAlignment="1">
      <alignment horizontal="right" vertical="top" shrinkToFit="1"/>
    </xf>
    <xf numFmtId="2" fontId="56" fillId="0" borderId="1" xfId="0" applyNumberFormat="1" applyFont="1" applyBorder="1" applyAlignment="1">
      <alignment horizontal="right" vertical="top" shrinkToFit="1"/>
    </xf>
    <xf numFmtId="4" fontId="56" fillId="16" borderId="17" xfId="0" applyNumberFormat="1" applyFont="1" applyFill="1" applyBorder="1" applyAlignment="1">
      <alignment horizontal="right" vertical="top" shrinkToFit="1"/>
    </xf>
    <xf numFmtId="2" fontId="56" fillId="16" borderId="17" xfId="0" applyNumberFormat="1" applyFont="1" applyFill="1" applyBorder="1" applyAlignment="1">
      <alignment horizontal="right" vertical="top" shrinkToFit="1"/>
    </xf>
    <xf numFmtId="4" fontId="55" fillId="16" borderId="17" xfId="0" applyNumberFormat="1" applyFont="1" applyFill="1" applyBorder="1" applyAlignment="1">
      <alignment horizontal="right" vertical="top" shrinkToFit="1"/>
    </xf>
    <xf numFmtId="2" fontId="55" fillId="16" borderId="17" xfId="0" applyNumberFormat="1" applyFont="1" applyFill="1" applyBorder="1" applyAlignment="1">
      <alignment horizontal="right" vertical="top" shrinkToFit="1"/>
    </xf>
    <xf numFmtId="2" fontId="55" fillId="0" borderId="17" xfId="0" applyNumberFormat="1" applyFont="1" applyBorder="1" applyAlignment="1">
      <alignment horizontal="right" vertical="top" shrinkToFit="1"/>
    </xf>
    <xf numFmtId="43" fontId="55" fillId="16" borderId="17" xfId="1" applyFont="1" applyFill="1" applyBorder="1" applyAlignment="1">
      <alignment horizontal="right" vertical="top" shrinkToFit="1"/>
    </xf>
    <xf numFmtId="0" fontId="32" fillId="13" borderId="51" xfId="0" applyFont="1" applyFill="1" applyBorder="1" applyAlignment="1">
      <alignment vertical="top" wrapText="1"/>
    </xf>
    <xf numFmtId="10" fontId="32" fillId="13" borderId="49" xfId="2" applyNumberFormat="1" applyFont="1" applyFill="1" applyBorder="1" applyAlignment="1">
      <alignment vertical="top" wrapText="1"/>
    </xf>
    <xf numFmtId="0" fontId="32" fillId="13" borderId="52" xfId="0" applyFont="1" applyFill="1" applyBorder="1" applyAlignment="1">
      <alignment horizontal="right" vertical="top" wrapText="1"/>
    </xf>
    <xf numFmtId="2" fontId="56" fillId="16" borderId="1" xfId="0" applyNumberFormat="1" applyFont="1" applyFill="1" applyBorder="1" applyAlignment="1">
      <alignment horizontal="right" vertical="top" shrinkToFit="1"/>
    </xf>
    <xf numFmtId="43" fontId="56" fillId="16" borderId="1" xfId="1" applyFont="1" applyFill="1" applyBorder="1" applyAlignment="1">
      <alignment horizontal="right" vertical="top" shrinkToFit="1"/>
    </xf>
    <xf numFmtId="2" fontId="56" fillId="16" borderId="1" xfId="1" applyNumberFormat="1" applyFont="1" applyFill="1" applyBorder="1" applyAlignment="1">
      <alignment horizontal="right" vertical="top" shrinkToFit="1"/>
    </xf>
    <xf numFmtId="4" fontId="56" fillId="16" borderId="1" xfId="0" applyNumberFormat="1" applyFont="1" applyFill="1" applyBorder="1" applyAlignment="1">
      <alignment horizontal="right" vertical="top" shrinkToFit="1"/>
    </xf>
    <xf numFmtId="2" fontId="55" fillId="0" borderId="1" xfId="0" applyNumberFormat="1" applyFont="1" applyBorder="1" applyAlignment="1">
      <alignment horizontal="right" vertical="top" shrinkToFit="1"/>
    </xf>
    <xf numFmtId="2" fontId="0" fillId="16" borderId="0" xfId="0" applyNumberFormat="1" applyFill="1"/>
    <xf numFmtId="0" fontId="10" fillId="16" borderId="0" xfId="0" applyFont="1" applyFill="1" applyAlignment="1">
      <alignment vertical="top" wrapText="1"/>
    </xf>
    <xf numFmtId="4" fontId="71" fillId="7" borderId="11" xfId="0" applyNumberFormat="1" applyFont="1" applyFill="1" applyBorder="1" applyAlignment="1">
      <alignment horizontal="right" vertical="center" wrapText="1"/>
    </xf>
    <xf numFmtId="43" fontId="0" fillId="0" borderId="0" xfId="0" applyNumberFormat="1" applyAlignment="1">
      <alignment horizontal="left" vertical="top"/>
    </xf>
    <xf numFmtId="0" fontId="19" fillId="16" borderId="78" xfId="13" applyFont="1" applyFill="1" applyBorder="1" applyAlignment="1">
      <alignment vertical="center"/>
    </xf>
    <xf numFmtId="165" fontId="20" fillId="12" borderId="14" xfId="5" applyNumberFormat="1" applyFont="1" applyFill="1" applyBorder="1" applyAlignment="1">
      <alignment horizontal="left" vertical="top" wrapText="1"/>
    </xf>
    <xf numFmtId="0" fontId="7" fillId="14" borderId="5" xfId="0" applyFont="1" applyFill="1" applyBorder="1" applyAlignment="1">
      <alignment horizontal="center" vertical="center" wrapText="1"/>
    </xf>
    <xf numFmtId="0" fontId="7" fillId="14" borderId="5" xfId="0" applyFont="1" applyFill="1" applyBorder="1" applyAlignment="1">
      <alignment horizontal="left" vertical="center" wrapText="1"/>
    </xf>
    <xf numFmtId="43" fontId="8" fillId="14" borderId="6" xfId="1" applyFont="1" applyFill="1" applyBorder="1" applyAlignment="1">
      <alignment horizontal="right" vertical="center" wrapText="1"/>
    </xf>
    <xf numFmtId="4" fontId="9" fillId="14" borderId="7" xfId="0" applyNumberFormat="1" applyFont="1" applyFill="1" applyBorder="1" applyAlignment="1">
      <alignment horizontal="right" vertical="center" wrapText="1"/>
    </xf>
    <xf numFmtId="43" fontId="55" fillId="16" borderId="1" xfId="1" applyFont="1" applyFill="1" applyBorder="1" applyAlignment="1">
      <alignment horizontal="right" vertical="top" shrinkToFit="1"/>
    </xf>
    <xf numFmtId="0" fontId="32" fillId="13" borderId="14" xfId="0" applyFont="1" applyFill="1" applyBorder="1" applyAlignment="1">
      <alignment horizontal="right" vertical="top" wrapText="1"/>
    </xf>
    <xf numFmtId="0" fontId="19" fillId="16" borderId="0" xfId="13" applyFont="1" applyFill="1" applyAlignment="1">
      <alignment horizontal="center" vertical="center"/>
    </xf>
    <xf numFmtId="0" fontId="22" fillId="16" borderId="0" xfId="18" applyFill="1" applyAlignment="1">
      <alignment horizontal="left" vertical="top"/>
    </xf>
    <xf numFmtId="1" fontId="31" fillId="0" borderId="51" xfId="5" applyNumberFormat="1" applyFont="1" applyBorder="1" applyAlignment="1">
      <alignment vertical="center"/>
    </xf>
    <xf numFmtId="0" fontId="31" fillId="0" borderId="52" xfId="5" applyFont="1" applyBorder="1" applyAlignment="1">
      <alignment vertical="center"/>
    </xf>
    <xf numFmtId="0" fontId="31" fillId="0" borderId="52" xfId="5" applyFont="1" applyBorder="1"/>
    <xf numFmtId="0" fontId="20" fillId="0" borderId="0" xfId="5" applyFont="1" applyAlignment="1">
      <alignment wrapText="1"/>
    </xf>
    <xf numFmtId="0" fontId="31" fillId="0" borderId="52" xfId="5" applyFont="1" applyBorder="1" applyAlignment="1">
      <alignment horizontal="center" wrapText="1"/>
    </xf>
    <xf numFmtId="1" fontId="31" fillId="0" borderId="29" xfId="5" applyNumberFormat="1" applyFont="1" applyBorder="1" applyAlignment="1">
      <alignment horizontal="left" vertical="center"/>
    </xf>
    <xf numFmtId="49" fontId="31" fillId="0" borderId="46" xfId="5" applyNumberFormat="1" applyFont="1" applyBorder="1" applyAlignment="1">
      <alignment horizontal="left" vertical="center"/>
    </xf>
    <xf numFmtId="0" fontId="31" fillId="0" borderId="52" xfId="5" applyFont="1" applyBorder="1" applyAlignment="1">
      <alignment horizontal="center" vertical="center"/>
    </xf>
    <xf numFmtId="0" fontId="31" fillId="0" borderId="49" xfId="5" applyFont="1" applyBorder="1" applyAlignment="1">
      <alignment horizontal="center" vertical="center"/>
    </xf>
    <xf numFmtId="1" fontId="31" fillId="0" borderId="29" xfId="5" applyNumberFormat="1" applyFont="1" applyBorder="1" applyAlignment="1">
      <alignment vertical="top"/>
    </xf>
    <xf numFmtId="0" fontId="31" fillId="0" borderId="50" xfId="5" applyFont="1" applyBorder="1" applyAlignment="1">
      <alignment horizontal="left" vertical="center"/>
    </xf>
    <xf numFmtId="0" fontId="31" fillId="0" borderId="50" xfId="5" applyFont="1" applyBorder="1" applyAlignment="1">
      <alignment vertical="center" wrapText="1"/>
    </xf>
    <xf numFmtId="0" fontId="31" fillId="0" borderId="46" xfId="5" applyFont="1" applyBorder="1" applyAlignment="1">
      <alignment vertical="center" wrapText="1"/>
    </xf>
    <xf numFmtId="0" fontId="31" fillId="0" borderId="52" xfId="5" applyFont="1" applyBorder="1" applyAlignment="1">
      <alignment horizontal="left" vertical="center" wrapText="1"/>
    </xf>
    <xf numFmtId="49" fontId="30" fillId="0" borderId="49" xfId="5" applyNumberFormat="1" applyFont="1" applyBorder="1" applyAlignment="1">
      <alignment horizontal="left" vertical="center" wrapText="1"/>
    </xf>
    <xf numFmtId="0" fontId="31" fillId="0" borderId="51" xfId="5" applyFont="1" applyBorder="1" applyAlignment="1">
      <alignment horizontal="left" vertical="center" wrapText="1"/>
    </xf>
    <xf numFmtId="0" fontId="20" fillId="0" borderId="48" xfId="5" applyFont="1" applyBorder="1" applyAlignment="1">
      <alignment horizontal="center" vertical="center" wrapText="1"/>
    </xf>
    <xf numFmtId="0" fontId="20" fillId="0" borderId="51" xfId="5" applyFont="1" applyBorder="1" applyAlignment="1">
      <alignment horizontal="center" vertical="center" wrapText="1"/>
    </xf>
    <xf numFmtId="1" fontId="21" fillId="0" borderId="29" xfId="5" applyNumberFormat="1" applyFont="1" applyBorder="1" applyAlignment="1">
      <alignment horizontal="left" vertical="top" wrapText="1"/>
    </xf>
    <xf numFmtId="0" fontId="21" fillId="0" borderId="50" xfId="5" applyFont="1" applyBorder="1" applyAlignment="1">
      <alignment horizontal="left" vertical="top" wrapText="1"/>
    </xf>
    <xf numFmtId="0" fontId="21" fillId="0" borderId="46" xfId="5" applyFont="1" applyBorder="1" applyAlignment="1">
      <alignment horizontal="left" vertical="top" wrapText="1"/>
    </xf>
    <xf numFmtId="180" fontId="21" fillId="0" borderId="30" xfId="20" applyNumberFormat="1" applyFont="1" applyFill="1" applyBorder="1" applyAlignment="1">
      <alignment horizontal="right" vertical="top" wrapText="1"/>
    </xf>
    <xf numFmtId="43" fontId="21" fillId="0" borderId="30" xfId="20" applyFont="1" applyFill="1" applyBorder="1" applyAlignment="1">
      <alignment horizontal="right" vertical="top" wrapText="1"/>
    </xf>
    <xf numFmtId="43" fontId="21" fillId="0" borderId="29" xfId="20" applyFont="1" applyFill="1" applyBorder="1" applyAlignment="1">
      <alignment horizontal="right" vertical="top" wrapText="1"/>
    </xf>
    <xf numFmtId="181" fontId="21" fillId="0" borderId="30" xfId="20" applyNumberFormat="1" applyFont="1" applyFill="1" applyBorder="1" applyAlignment="1">
      <alignment horizontal="right" vertical="top" wrapText="1"/>
    </xf>
    <xf numFmtId="181" fontId="21" fillId="0" borderId="46" xfId="20" applyNumberFormat="1" applyFont="1" applyFill="1" applyBorder="1" applyAlignment="1">
      <alignment horizontal="right" vertical="top" wrapText="1"/>
    </xf>
    <xf numFmtId="1" fontId="21" fillId="0" borderId="86" xfId="5" applyNumberFormat="1" applyFont="1" applyBorder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1" fillId="0" borderId="87" xfId="5" applyFont="1" applyBorder="1" applyAlignment="1">
      <alignment horizontal="left" vertical="top" wrapText="1"/>
    </xf>
    <xf numFmtId="180" fontId="21" fillId="0" borderId="48" xfId="20" applyNumberFormat="1" applyFont="1" applyFill="1" applyBorder="1" applyAlignment="1">
      <alignment horizontal="right" vertical="top" wrapText="1"/>
    </xf>
    <xf numFmtId="43" fontId="21" fillId="0" borderId="48" xfId="20" applyFont="1" applyFill="1" applyBorder="1" applyAlignment="1">
      <alignment horizontal="right" vertical="top" wrapText="1"/>
    </xf>
    <xf numFmtId="43" fontId="21" fillId="0" borderId="86" xfId="20" applyFont="1" applyFill="1" applyBorder="1" applyAlignment="1">
      <alignment horizontal="right" vertical="top" wrapText="1"/>
    </xf>
    <xf numFmtId="181" fontId="21" fillId="0" borderId="48" xfId="20" applyNumberFormat="1" applyFont="1" applyFill="1" applyBorder="1" applyAlignment="1">
      <alignment horizontal="right" vertical="top" wrapText="1"/>
    </xf>
    <xf numFmtId="181" fontId="21" fillId="0" borderId="87" xfId="20" applyNumberFormat="1" applyFont="1" applyFill="1" applyBorder="1" applyAlignment="1">
      <alignment horizontal="right" vertical="top" wrapText="1"/>
    </xf>
    <xf numFmtId="1" fontId="21" fillId="0" borderId="23" xfId="5" applyNumberFormat="1" applyFont="1" applyBorder="1" applyAlignment="1">
      <alignment horizontal="left" vertical="top" wrapText="1"/>
    </xf>
    <xf numFmtId="0" fontId="21" fillId="0" borderId="22" xfId="5" applyFont="1" applyBorder="1" applyAlignment="1">
      <alignment horizontal="left" vertical="top" wrapText="1"/>
    </xf>
    <xf numFmtId="0" fontId="21" fillId="0" borderId="47" xfId="5" applyFont="1" applyBorder="1" applyAlignment="1">
      <alignment horizontal="left" vertical="top" wrapText="1"/>
    </xf>
    <xf numFmtId="180" fontId="21" fillId="0" borderId="20" xfId="20" applyNumberFormat="1" applyFont="1" applyFill="1" applyBorder="1" applyAlignment="1">
      <alignment horizontal="right" vertical="top" wrapText="1"/>
    </xf>
    <xf numFmtId="43" fontId="21" fillId="0" borderId="20" xfId="20" applyFont="1" applyFill="1" applyBorder="1" applyAlignment="1">
      <alignment horizontal="right" vertical="top" wrapText="1"/>
    </xf>
    <xf numFmtId="43" fontId="21" fillId="0" borderId="23" xfId="20" applyFont="1" applyFill="1" applyBorder="1" applyAlignment="1">
      <alignment horizontal="right" vertical="top" wrapText="1"/>
    </xf>
    <xf numFmtId="181" fontId="21" fillId="0" borderId="20" xfId="20" applyNumberFormat="1" applyFont="1" applyFill="1" applyBorder="1" applyAlignment="1">
      <alignment horizontal="right" vertical="top" wrapText="1"/>
    </xf>
    <xf numFmtId="181" fontId="21" fillId="0" borderId="47" xfId="20" applyNumberFormat="1" applyFont="1" applyFill="1" applyBorder="1" applyAlignment="1">
      <alignment horizontal="right" vertical="top" wrapText="1"/>
    </xf>
    <xf numFmtId="181" fontId="20" fillId="0" borderId="48" xfId="20" applyNumberFormat="1" applyFont="1" applyFill="1" applyBorder="1" applyAlignment="1">
      <alignment horizontal="right" wrapText="1"/>
    </xf>
    <xf numFmtId="0" fontId="20" fillId="0" borderId="50" xfId="5" applyFont="1" applyBorder="1"/>
    <xf numFmtId="0" fontId="20" fillId="0" borderId="22" xfId="5" applyFont="1" applyBorder="1"/>
    <xf numFmtId="1" fontId="21" fillId="0" borderId="29" xfId="5" applyNumberFormat="1" applyFont="1" applyBorder="1" applyAlignment="1">
      <alignment horizontal="left" vertical="top"/>
    </xf>
    <xf numFmtId="182" fontId="21" fillId="0" borderId="48" xfId="20" applyNumberFormat="1" applyFont="1" applyFill="1" applyBorder="1" applyAlignment="1">
      <alignment horizontal="right" vertical="top" wrapText="1"/>
    </xf>
    <xf numFmtId="183" fontId="21" fillId="0" borderId="87" xfId="20" applyNumberFormat="1" applyFont="1" applyFill="1" applyBorder="1" applyAlignment="1">
      <alignment horizontal="right" vertical="top" wrapText="1"/>
    </xf>
    <xf numFmtId="1" fontId="21" fillId="0" borderId="86" xfId="5" applyNumberFormat="1" applyFont="1" applyBorder="1" applyAlignment="1">
      <alignment horizontal="left" vertical="top"/>
    </xf>
    <xf numFmtId="1" fontId="21" fillId="0" borderId="23" xfId="5" applyNumberFormat="1" applyFont="1" applyBorder="1" applyAlignment="1">
      <alignment horizontal="left" vertical="top"/>
    </xf>
    <xf numFmtId="182" fontId="21" fillId="0" borderId="20" xfId="20" applyNumberFormat="1" applyFont="1" applyFill="1" applyBorder="1" applyAlignment="1">
      <alignment horizontal="right" vertical="top" wrapText="1"/>
    </xf>
    <xf numFmtId="183" fontId="21" fillId="0" borderId="47" xfId="20" applyNumberFormat="1" applyFont="1" applyFill="1" applyBorder="1" applyAlignment="1">
      <alignment horizontal="right" vertical="top" wrapText="1"/>
    </xf>
    <xf numFmtId="1" fontId="20" fillId="0" borderId="29" xfId="5" applyNumberFormat="1" applyFont="1" applyBorder="1"/>
    <xf numFmtId="0" fontId="20" fillId="0" borderId="0" xfId="5" applyFont="1"/>
    <xf numFmtId="181" fontId="20" fillId="0" borderId="17" xfId="20" applyNumberFormat="1" applyFont="1" applyFill="1" applyBorder="1" applyAlignment="1">
      <alignment horizontal="right" wrapText="1"/>
    </xf>
    <xf numFmtId="184" fontId="21" fillId="0" borderId="46" xfId="20" applyNumberFormat="1" applyFont="1" applyFill="1" applyBorder="1" applyAlignment="1"/>
    <xf numFmtId="1" fontId="20" fillId="0" borderId="51" xfId="5" applyNumberFormat="1" applyFont="1" applyBorder="1"/>
    <xf numFmtId="0" fontId="20" fillId="0" borderId="46" xfId="5" applyFont="1" applyBorder="1" applyAlignment="1">
      <alignment wrapText="1"/>
    </xf>
    <xf numFmtId="185" fontId="21" fillId="0" borderId="30" xfId="5" applyNumberFormat="1" applyFont="1" applyBorder="1" applyAlignment="1">
      <alignment horizontal="right" vertical="top" wrapText="1"/>
    </xf>
    <xf numFmtId="185" fontId="21" fillId="0" borderId="29" xfId="20" applyNumberFormat="1" applyFont="1" applyFill="1" applyBorder="1" applyAlignment="1">
      <alignment horizontal="right" vertical="top" wrapText="1"/>
    </xf>
    <xf numFmtId="185" fontId="21" fillId="0" borderId="30" xfId="20" applyNumberFormat="1" applyFont="1" applyFill="1" applyBorder="1" applyAlignment="1">
      <alignment horizontal="right" vertical="top" wrapText="1"/>
    </xf>
    <xf numFmtId="182" fontId="21" fillId="0" borderId="87" xfId="5" applyNumberFormat="1" applyFont="1" applyBorder="1" applyAlignment="1">
      <alignment horizontal="right" vertical="top" wrapText="1"/>
    </xf>
    <xf numFmtId="0" fontId="21" fillId="0" borderId="48" xfId="5" applyFont="1" applyBorder="1" applyAlignment="1">
      <alignment horizontal="right" vertical="top" wrapText="1"/>
    </xf>
    <xf numFmtId="181" fontId="21" fillId="0" borderId="86" xfId="20" applyNumberFormat="1" applyFont="1" applyFill="1" applyBorder="1" applyAlignment="1">
      <alignment horizontal="right" vertical="top" wrapText="1"/>
    </xf>
    <xf numFmtId="185" fontId="20" fillId="0" borderId="17" xfId="20" applyNumberFormat="1" applyFont="1" applyFill="1" applyBorder="1" applyAlignment="1">
      <alignment horizontal="right" wrapText="1"/>
    </xf>
    <xf numFmtId="0" fontId="21" fillId="0" borderId="20" xfId="5" applyFont="1" applyBorder="1" applyAlignment="1">
      <alignment horizontal="right" vertical="top" wrapText="1"/>
    </xf>
    <xf numFmtId="181" fontId="21" fillId="0" borderId="23" xfId="20" applyNumberFormat="1" applyFont="1" applyFill="1" applyBorder="1" applyAlignment="1">
      <alignment horizontal="right" vertical="top" wrapText="1"/>
    </xf>
    <xf numFmtId="178" fontId="20" fillId="0" borderId="17" xfId="20" applyNumberFormat="1" applyFont="1" applyFill="1" applyBorder="1" applyAlignment="1">
      <alignment horizontal="right" wrapText="1"/>
    </xf>
    <xf numFmtId="0" fontId="30" fillId="0" borderId="30" xfId="5" applyFont="1" applyBorder="1" applyAlignment="1">
      <alignment horizontal="center" vertical="center"/>
    </xf>
    <xf numFmtId="0" fontId="30" fillId="0" borderId="49" xfId="5" applyFont="1" applyBorder="1" applyAlignment="1">
      <alignment horizontal="center" vertical="center"/>
    </xf>
    <xf numFmtId="0" fontId="30" fillId="0" borderId="48" xfId="5" applyFont="1" applyBorder="1" applyAlignment="1">
      <alignment horizontal="center" wrapText="1"/>
    </xf>
    <xf numFmtId="0" fontId="30" fillId="0" borderId="17" xfId="5" applyFont="1" applyBorder="1" applyAlignment="1">
      <alignment horizontal="center" vertical="center" wrapText="1"/>
    </xf>
    <xf numFmtId="0" fontId="30" fillId="0" borderId="87" xfId="5" applyFont="1" applyBorder="1" applyAlignment="1">
      <alignment horizontal="center" vertical="center" wrapText="1"/>
    </xf>
    <xf numFmtId="182" fontId="21" fillId="0" borderId="86" xfId="5" applyNumberFormat="1" applyFont="1" applyBorder="1" applyAlignment="1">
      <alignment horizontal="right" vertical="top"/>
    </xf>
    <xf numFmtId="185" fontId="21" fillId="0" borderId="30" xfId="5" applyNumberFormat="1" applyFont="1" applyBorder="1" applyAlignment="1">
      <alignment horizontal="left" vertical="top"/>
    </xf>
    <xf numFmtId="181" fontId="21" fillId="0" borderId="50" xfId="20" applyNumberFormat="1" applyFont="1" applyFill="1" applyBorder="1" applyAlignment="1">
      <alignment horizontal="right" vertical="top"/>
    </xf>
    <xf numFmtId="181" fontId="21" fillId="0" borderId="29" xfId="20" applyNumberFormat="1" applyFont="1" applyFill="1" applyBorder="1" applyAlignment="1">
      <alignment horizontal="right" vertical="top"/>
    </xf>
    <xf numFmtId="181" fontId="21" fillId="0" borderId="30" xfId="20" applyNumberFormat="1" applyFont="1" applyFill="1" applyBorder="1" applyAlignment="1">
      <alignment horizontal="right" vertical="top"/>
    </xf>
    <xf numFmtId="182" fontId="21" fillId="0" borderId="48" xfId="5" applyNumberFormat="1" applyFont="1" applyBorder="1" applyAlignment="1">
      <alignment horizontal="right" vertical="top" wrapText="1"/>
    </xf>
    <xf numFmtId="0" fontId="21" fillId="0" borderId="48" xfId="5" applyFont="1" applyBorder="1" applyAlignment="1">
      <alignment horizontal="left" vertical="top"/>
    </xf>
    <xf numFmtId="181" fontId="21" fillId="0" borderId="0" xfId="20" applyNumberFormat="1" applyFont="1" applyFill="1" applyBorder="1" applyAlignment="1">
      <alignment horizontal="right" vertical="top"/>
    </xf>
    <xf numFmtId="181" fontId="21" fillId="0" borderId="86" xfId="20" applyNumberFormat="1" applyFont="1" applyFill="1" applyBorder="1" applyAlignment="1">
      <alignment horizontal="right" vertical="top"/>
    </xf>
    <xf numFmtId="181" fontId="21" fillId="0" borderId="48" xfId="20" applyNumberFormat="1" applyFont="1" applyFill="1" applyBorder="1" applyAlignment="1">
      <alignment horizontal="right" vertical="top"/>
    </xf>
    <xf numFmtId="182" fontId="21" fillId="0" borderId="23" xfId="5" applyNumberFormat="1" applyFont="1" applyBorder="1" applyAlignment="1">
      <alignment horizontal="right" vertical="top"/>
    </xf>
    <xf numFmtId="0" fontId="21" fillId="0" borderId="20" xfId="5" applyFont="1" applyBorder="1" applyAlignment="1">
      <alignment horizontal="left" vertical="top"/>
    </xf>
    <xf numFmtId="181" fontId="21" fillId="0" borderId="22" xfId="20" applyNumberFormat="1" applyFont="1" applyFill="1" applyBorder="1" applyAlignment="1">
      <alignment horizontal="right" vertical="top"/>
    </xf>
    <xf numFmtId="181" fontId="21" fillId="0" borderId="23" xfId="20" applyNumberFormat="1" applyFont="1" applyFill="1" applyBorder="1" applyAlignment="1">
      <alignment horizontal="right" vertical="top"/>
    </xf>
    <xf numFmtId="181" fontId="21" fillId="0" borderId="20" xfId="20" applyNumberFormat="1" applyFont="1" applyFill="1" applyBorder="1" applyAlignment="1">
      <alignment horizontal="right" vertical="top"/>
    </xf>
    <xf numFmtId="1" fontId="20" fillId="0" borderId="0" xfId="5" applyNumberFormat="1" applyFont="1"/>
    <xf numFmtId="0" fontId="20" fillId="0" borderId="0" xfId="19" applyFont="1"/>
    <xf numFmtId="49" fontId="31" fillId="0" borderId="51" xfId="19" applyNumberFormat="1" applyFont="1" applyBorder="1" applyAlignment="1">
      <alignment vertical="center"/>
    </xf>
    <xf numFmtId="0" fontId="31" fillId="0" borderId="52" xfId="19" applyFont="1" applyBorder="1" applyAlignment="1">
      <alignment vertical="center"/>
    </xf>
    <xf numFmtId="0" fontId="31" fillId="0" borderId="52" xfId="19" applyFont="1" applyBorder="1"/>
    <xf numFmtId="0" fontId="20" fillId="0" borderId="0" xfId="19" applyFont="1" applyAlignment="1">
      <alignment wrapText="1"/>
    </xf>
    <xf numFmtId="0" fontId="31" fillId="0" borderId="52" xfId="19" applyFont="1" applyBorder="1" applyAlignment="1">
      <alignment horizontal="center" wrapText="1"/>
    </xf>
    <xf numFmtId="49" fontId="31" fillId="0" borderId="29" xfId="19" applyNumberFormat="1" applyFont="1" applyBorder="1" applyAlignment="1">
      <alignment horizontal="left" vertical="center"/>
    </xf>
    <xf numFmtId="49" fontId="31" fillId="0" borderId="46" xfId="19" applyNumberFormat="1" applyFont="1" applyBorder="1" applyAlignment="1">
      <alignment horizontal="left" vertical="center"/>
    </xf>
    <xf numFmtId="0" fontId="31" fillId="0" borderId="52" xfId="19" applyFont="1" applyBorder="1" applyAlignment="1">
      <alignment horizontal="center" vertical="center"/>
    </xf>
    <xf numFmtId="0" fontId="31" fillId="0" borderId="49" xfId="19" applyFont="1" applyBorder="1" applyAlignment="1">
      <alignment horizontal="center" vertical="center"/>
    </xf>
    <xf numFmtId="49" fontId="31" fillId="0" borderId="29" xfId="19" applyNumberFormat="1" applyFont="1" applyBorder="1" applyAlignment="1">
      <alignment vertical="top"/>
    </xf>
    <xf numFmtId="0" fontId="31" fillId="0" borderId="50" xfId="19" applyFont="1" applyBorder="1" applyAlignment="1">
      <alignment horizontal="left" vertical="center"/>
    </xf>
    <xf numFmtId="0" fontId="31" fillId="0" borderId="50" xfId="19" applyFont="1" applyBorder="1" applyAlignment="1">
      <alignment vertical="center" wrapText="1"/>
    </xf>
    <xf numFmtId="0" fontId="31" fillId="0" borderId="46" xfId="19" applyFont="1" applyBorder="1" applyAlignment="1">
      <alignment vertical="center" wrapText="1"/>
    </xf>
    <xf numFmtId="0" fontId="31" fillId="0" borderId="52" xfId="19" applyFont="1" applyBorder="1" applyAlignment="1">
      <alignment horizontal="left" vertical="center" wrapText="1"/>
    </xf>
    <xf numFmtId="49" fontId="30" fillId="0" borderId="49" xfId="19" applyNumberFormat="1" applyFont="1" applyBorder="1" applyAlignment="1">
      <alignment horizontal="left" vertical="center" wrapText="1"/>
    </xf>
    <xf numFmtId="0" fontId="31" fillId="0" borderId="51" xfId="19" applyFont="1" applyBorder="1" applyAlignment="1">
      <alignment horizontal="left" vertical="center" wrapText="1"/>
    </xf>
    <xf numFmtId="0" fontId="20" fillId="0" borderId="48" xfId="19" applyFont="1" applyBorder="1" applyAlignment="1">
      <alignment horizontal="center" vertical="center" wrapText="1"/>
    </xf>
    <xf numFmtId="0" fontId="20" fillId="0" borderId="51" xfId="19" applyFont="1" applyBorder="1" applyAlignment="1">
      <alignment horizontal="center" vertical="center" wrapText="1"/>
    </xf>
    <xf numFmtId="0" fontId="20" fillId="0" borderId="20" xfId="19" applyFont="1" applyBorder="1" applyAlignment="1">
      <alignment horizontal="center" vertical="center" wrapText="1"/>
    </xf>
    <xf numFmtId="0" fontId="21" fillId="0" borderId="29" xfId="19" applyFont="1" applyBorder="1" applyAlignment="1">
      <alignment horizontal="left" vertical="top" wrapText="1"/>
    </xf>
    <xf numFmtId="0" fontId="21" fillId="0" borderId="50" xfId="19" applyFont="1" applyBorder="1" applyAlignment="1">
      <alignment horizontal="left" vertical="top" wrapText="1"/>
    </xf>
    <xf numFmtId="0" fontId="21" fillId="0" borderId="46" xfId="19" applyFont="1" applyBorder="1" applyAlignment="1">
      <alignment horizontal="left" vertical="top" wrapText="1"/>
    </xf>
    <xf numFmtId="180" fontId="21" fillId="0" borderId="30" xfId="21" applyNumberFormat="1" applyFont="1" applyFill="1" applyBorder="1" applyAlignment="1">
      <alignment horizontal="right" vertical="top" wrapText="1"/>
    </xf>
    <xf numFmtId="183" fontId="21" fillId="0" borderId="30" xfId="21" applyNumberFormat="1" applyFont="1" applyFill="1" applyBorder="1" applyAlignment="1">
      <alignment horizontal="right" vertical="top" wrapText="1"/>
    </xf>
    <xf numFmtId="186" fontId="21" fillId="0" borderId="29" xfId="21" applyNumberFormat="1" applyFont="1" applyFill="1" applyBorder="1" applyAlignment="1">
      <alignment horizontal="right" vertical="top" wrapText="1"/>
    </xf>
    <xf numFmtId="185" fontId="21" fillId="0" borderId="30" xfId="21" applyNumberFormat="1" applyFont="1" applyFill="1" applyBorder="1" applyAlignment="1">
      <alignment horizontal="right" vertical="top" wrapText="1"/>
    </xf>
    <xf numFmtId="185" fontId="21" fillId="0" borderId="46" xfId="21" applyNumberFormat="1" applyFont="1" applyFill="1" applyBorder="1" applyAlignment="1">
      <alignment horizontal="right" vertical="top" wrapText="1"/>
    </xf>
    <xf numFmtId="49" fontId="21" fillId="0" borderId="86" xfId="19" applyNumberFormat="1" applyFont="1" applyBorder="1" applyAlignment="1">
      <alignment horizontal="left" vertical="top" wrapText="1"/>
    </xf>
    <xf numFmtId="0" fontId="21" fillId="0" borderId="0" xfId="19" applyFont="1" applyAlignment="1">
      <alignment horizontal="left" vertical="top" wrapText="1"/>
    </xf>
    <xf numFmtId="0" fontId="21" fillId="0" borderId="87" xfId="19" applyFont="1" applyBorder="1" applyAlignment="1">
      <alignment horizontal="left" vertical="top" wrapText="1"/>
    </xf>
    <xf numFmtId="180" fontId="21" fillId="0" borderId="48" xfId="21" applyNumberFormat="1" applyFont="1" applyFill="1" applyBorder="1" applyAlignment="1">
      <alignment horizontal="right" vertical="top" wrapText="1"/>
    </xf>
    <xf numFmtId="43" fontId="21" fillId="0" borderId="48" xfId="21" applyFont="1" applyFill="1" applyBorder="1" applyAlignment="1">
      <alignment horizontal="right" vertical="top" wrapText="1"/>
    </xf>
    <xf numFmtId="43" fontId="21" fillId="0" borderId="86" xfId="21" applyFont="1" applyFill="1" applyBorder="1" applyAlignment="1">
      <alignment horizontal="right" vertical="top" wrapText="1"/>
    </xf>
    <xf numFmtId="181" fontId="21" fillId="0" borderId="48" xfId="21" applyNumberFormat="1" applyFont="1" applyFill="1" applyBorder="1" applyAlignment="1">
      <alignment horizontal="right" vertical="top" wrapText="1"/>
    </xf>
    <xf numFmtId="181" fontId="21" fillId="0" borderId="87" xfId="21" applyNumberFormat="1" applyFont="1" applyFill="1" applyBorder="1" applyAlignment="1">
      <alignment horizontal="right" vertical="top" wrapText="1"/>
    </xf>
    <xf numFmtId="49" fontId="21" fillId="0" borderId="23" xfId="19" applyNumberFormat="1" applyFont="1" applyBorder="1" applyAlignment="1">
      <alignment horizontal="left" vertical="top" wrapText="1"/>
    </xf>
    <xf numFmtId="0" fontId="21" fillId="0" borderId="22" xfId="19" applyFont="1" applyBorder="1" applyAlignment="1">
      <alignment horizontal="left" vertical="top" wrapText="1"/>
    </xf>
    <xf numFmtId="0" fontId="21" fillId="0" borderId="47" xfId="19" applyFont="1" applyBorder="1" applyAlignment="1">
      <alignment horizontal="left" vertical="top" wrapText="1"/>
    </xf>
    <xf numFmtId="180" fontId="21" fillId="0" borderId="20" xfId="21" applyNumberFormat="1" applyFont="1" applyFill="1" applyBorder="1" applyAlignment="1">
      <alignment horizontal="right" vertical="top" wrapText="1"/>
    </xf>
    <xf numFmtId="43" fontId="21" fillId="0" borderId="20" xfId="21" applyFont="1" applyFill="1" applyBorder="1" applyAlignment="1">
      <alignment horizontal="right" vertical="top" wrapText="1"/>
    </xf>
    <xf numFmtId="43" fontId="21" fillId="0" borderId="23" xfId="21" applyFont="1" applyFill="1" applyBorder="1" applyAlignment="1">
      <alignment horizontal="right" vertical="top" wrapText="1"/>
    </xf>
    <xf numFmtId="181" fontId="21" fillId="0" borderId="20" xfId="21" applyNumberFormat="1" applyFont="1" applyFill="1" applyBorder="1" applyAlignment="1">
      <alignment horizontal="right" vertical="top" wrapText="1"/>
    </xf>
    <xf numFmtId="181" fontId="21" fillId="0" borderId="47" xfId="21" applyNumberFormat="1" applyFont="1" applyFill="1" applyBorder="1" applyAlignment="1">
      <alignment horizontal="right" vertical="top" wrapText="1"/>
    </xf>
    <xf numFmtId="185" fontId="20" fillId="0" borderId="48" xfId="21" applyNumberFormat="1" applyFont="1" applyFill="1" applyBorder="1" applyAlignment="1">
      <alignment horizontal="right" wrapText="1"/>
    </xf>
    <xf numFmtId="0" fontId="20" fillId="0" borderId="50" xfId="19" applyFont="1" applyBorder="1"/>
    <xf numFmtId="0" fontId="20" fillId="0" borderId="22" xfId="19" applyFont="1" applyBorder="1"/>
    <xf numFmtId="0" fontId="21" fillId="0" borderId="29" xfId="19" applyFont="1" applyBorder="1" applyAlignment="1">
      <alignment horizontal="left" vertical="top"/>
    </xf>
    <xf numFmtId="182" fontId="21" fillId="0" borderId="48" xfId="21" applyNumberFormat="1" applyFont="1" applyFill="1" applyBorder="1" applyAlignment="1">
      <alignment horizontal="right" vertical="top" wrapText="1"/>
    </xf>
    <xf numFmtId="183" fontId="21" fillId="0" borderId="87" xfId="21" applyNumberFormat="1" applyFont="1" applyFill="1" applyBorder="1" applyAlignment="1">
      <alignment horizontal="right" vertical="top" wrapText="1"/>
    </xf>
    <xf numFmtId="185" fontId="21" fillId="0" borderId="48" xfId="21" applyNumberFormat="1" applyFont="1" applyFill="1" applyBorder="1" applyAlignment="1">
      <alignment horizontal="right" vertical="top" wrapText="1"/>
    </xf>
    <xf numFmtId="0" fontId="21" fillId="0" borderId="86" xfId="19" applyFont="1" applyBorder="1" applyAlignment="1">
      <alignment horizontal="left" vertical="top"/>
    </xf>
    <xf numFmtId="49" fontId="21" fillId="0" borderId="86" xfId="19" applyNumberFormat="1" applyFont="1" applyBorder="1" applyAlignment="1">
      <alignment horizontal="left" vertical="top"/>
    </xf>
    <xf numFmtId="49" fontId="21" fillId="0" borderId="23" xfId="19" applyNumberFormat="1" applyFont="1" applyBorder="1" applyAlignment="1">
      <alignment horizontal="left" vertical="top"/>
    </xf>
    <xf numFmtId="182" fontId="21" fillId="0" borderId="20" xfId="21" applyNumberFormat="1" applyFont="1" applyFill="1" applyBorder="1" applyAlignment="1">
      <alignment horizontal="right" vertical="top" wrapText="1"/>
    </xf>
    <xf numFmtId="183" fontId="21" fillId="0" borderId="47" xfId="21" applyNumberFormat="1" applyFont="1" applyFill="1" applyBorder="1" applyAlignment="1">
      <alignment horizontal="right" vertical="top" wrapText="1"/>
    </xf>
    <xf numFmtId="49" fontId="20" fillId="0" borderId="29" xfId="19" applyNumberFormat="1" applyFont="1" applyBorder="1"/>
    <xf numFmtId="185" fontId="20" fillId="0" borderId="17" xfId="21" applyNumberFormat="1" applyFont="1" applyFill="1" applyBorder="1" applyAlignment="1">
      <alignment horizontal="right" wrapText="1"/>
    </xf>
    <xf numFmtId="184" fontId="21" fillId="0" borderId="46" xfId="21" applyNumberFormat="1" applyFont="1" applyFill="1" applyBorder="1" applyAlignment="1"/>
    <xf numFmtId="49" fontId="20" fillId="0" borderId="51" xfId="19" applyNumberFormat="1" applyFont="1" applyBorder="1"/>
    <xf numFmtId="0" fontId="20" fillId="0" borderId="46" xfId="19" applyFont="1" applyBorder="1" applyAlignment="1">
      <alignment wrapText="1"/>
    </xf>
    <xf numFmtId="185" fontId="21" fillId="0" borderId="30" xfId="19" applyNumberFormat="1" applyFont="1" applyBorder="1" applyAlignment="1">
      <alignment horizontal="right" vertical="top" wrapText="1"/>
    </xf>
    <xf numFmtId="181" fontId="21" fillId="0" borderId="29" xfId="21" applyNumberFormat="1" applyFont="1" applyFill="1" applyBorder="1" applyAlignment="1">
      <alignment horizontal="right" vertical="top" wrapText="1"/>
    </xf>
    <xf numFmtId="181" fontId="21" fillId="0" borderId="30" xfId="21" applyNumberFormat="1" applyFont="1" applyFill="1" applyBorder="1" applyAlignment="1">
      <alignment horizontal="right" vertical="top" wrapText="1"/>
    </xf>
    <xf numFmtId="182" fontId="21" fillId="0" borderId="87" xfId="19" applyNumberFormat="1" applyFont="1" applyBorder="1" applyAlignment="1">
      <alignment horizontal="right" vertical="top" wrapText="1"/>
    </xf>
    <xf numFmtId="0" fontId="21" fillId="0" borderId="48" xfId="19" applyFont="1" applyBorder="1" applyAlignment="1">
      <alignment horizontal="right" vertical="top" wrapText="1"/>
    </xf>
    <xf numFmtId="181" fontId="21" fillId="0" borderId="86" xfId="21" applyNumberFormat="1" applyFont="1" applyFill="1" applyBorder="1" applyAlignment="1">
      <alignment horizontal="right" vertical="top" wrapText="1"/>
    </xf>
    <xf numFmtId="181" fontId="20" fillId="0" borderId="17" xfId="21" applyNumberFormat="1" applyFont="1" applyFill="1" applyBorder="1" applyAlignment="1">
      <alignment horizontal="right" wrapText="1"/>
    </xf>
    <xf numFmtId="0" fontId="21" fillId="0" borderId="20" xfId="19" applyFont="1" applyBorder="1" applyAlignment="1">
      <alignment horizontal="right" vertical="top" wrapText="1"/>
    </xf>
    <xf numFmtId="181" fontId="21" fillId="0" borderId="23" xfId="21" applyNumberFormat="1" applyFont="1" applyFill="1" applyBorder="1" applyAlignment="1">
      <alignment horizontal="right" vertical="top" wrapText="1"/>
    </xf>
    <xf numFmtId="0" fontId="30" fillId="0" borderId="30" xfId="19" applyFont="1" applyBorder="1" applyAlignment="1">
      <alignment horizontal="center" vertical="center"/>
    </xf>
    <xf numFmtId="0" fontId="30" fillId="0" borderId="49" xfId="19" applyFont="1" applyBorder="1" applyAlignment="1">
      <alignment horizontal="center" vertical="center"/>
    </xf>
    <xf numFmtId="0" fontId="30" fillId="0" borderId="48" xfId="19" applyFont="1" applyBorder="1" applyAlignment="1">
      <alignment horizontal="center" wrapText="1"/>
    </xf>
    <xf numFmtId="0" fontId="30" fillId="0" borderId="17" xfId="19" applyFont="1" applyBorder="1" applyAlignment="1">
      <alignment horizontal="center" vertical="center" wrapText="1"/>
    </xf>
    <xf numFmtId="0" fontId="30" fillId="0" borderId="87" xfId="19" applyFont="1" applyBorder="1" applyAlignment="1">
      <alignment horizontal="center" vertical="center" wrapText="1"/>
    </xf>
    <xf numFmtId="49" fontId="21" fillId="0" borderId="29" xfId="19" applyNumberFormat="1" applyFont="1" applyBorder="1" applyAlignment="1">
      <alignment horizontal="left" vertical="top"/>
    </xf>
    <xf numFmtId="182" fontId="21" fillId="0" borderId="86" xfId="19" applyNumberFormat="1" applyFont="1" applyBorder="1" applyAlignment="1">
      <alignment horizontal="right" vertical="top"/>
    </xf>
    <xf numFmtId="185" fontId="21" fillId="0" borderId="30" xfId="19" applyNumberFormat="1" applyFont="1" applyBorder="1" applyAlignment="1">
      <alignment horizontal="left" vertical="top"/>
    </xf>
    <xf numFmtId="181" fontId="21" fillId="0" borderId="50" xfId="21" applyNumberFormat="1" applyFont="1" applyFill="1" applyBorder="1" applyAlignment="1">
      <alignment horizontal="right" vertical="top"/>
    </xf>
    <xf numFmtId="181" fontId="21" fillId="0" borderId="29" xfId="21" applyNumberFormat="1" applyFont="1" applyFill="1" applyBorder="1" applyAlignment="1">
      <alignment horizontal="right" vertical="top"/>
    </xf>
    <xf numFmtId="181" fontId="21" fillId="0" borderId="30" xfId="21" applyNumberFormat="1" applyFont="1" applyFill="1" applyBorder="1" applyAlignment="1">
      <alignment horizontal="right" vertical="top"/>
    </xf>
    <xf numFmtId="182" fontId="21" fillId="0" borderId="48" xfId="19" applyNumberFormat="1" applyFont="1" applyBorder="1" applyAlignment="1">
      <alignment horizontal="right" vertical="top" wrapText="1"/>
    </xf>
    <xf numFmtId="0" fontId="21" fillId="0" borderId="48" xfId="19" applyFont="1" applyBorder="1" applyAlignment="1">
      <alignment horizontal="left" vertical="top"/>
    </xf>
    <xf numFmtId="181" fontId="21" fillId="0" borderId="0" xfId="21" applyNumberFormat="1" applyFont="1" applyFill="1" applyBorder="1" applyAlignment="1">
      <alignment horizontal="right" vertical="top"/>
    </xf>
    <xf numFmtId="181" fontId="21" fillId="0" borderId="86" xfId="21" applyNumberFormat="1" applyFont="1" applyFill="1" applyBorder="1" applyAlignment="1">
      <alignment horizontal="right" vertical="top"/>
    </xf>
    <xf numFmtId="181" fontId="21" fillId="0" borderId="48" xfId="21" applyNumberFormat="1" applyFont="1" applyFill="1" applyBorder="1" applyAlignment="1">
      <alignment horizontal="right" vertical="top"/>
    </xf>
    <xf numFmtId="182" fontId="21" fillId="0" borderId="23" xfId="19" applyNumberFormat="1" applyFont="1" applyBorder="1" applyAlignment="1">
      <alignment horizontal="right" vertical="top"/>
    </xf>
    <xf numFmtId="0" fontId="21" fillId="0" borderId="20" xfId="19" applyFont="1" applyBorder="1" applyAlignment="1">
      <alignment horizontal="left" vertical="top"/>
    </xf>
    <xf numFmtId="181" fontId="21" fillId="0" borderId="22" xfId="21" applyNumberFormat="1" applyFont="1" applyFill="1" applyBorder="1" applyAlignment="1">
      <alignment horizontal="right" vertical="top"/>
    </xf>
    <xf numFmtId="181" fontId="21" fillId="0" borderId="23" xfId="21" applyNumberFormat="1" applyFont="1" applyFill="1" applyBorder="1" applyAlignment="1">
      <alignment horizontal="right" vertical="top"/>
    </xf>
    <xf numFmtId="181" fontId="21" fillId="0" borderId="20" xfId="21" applyNumberFormat="1" applyFont="1" applyFill="1" applyBorder="1" applyAlignment="1">
      <alignment horizontal="right" vertical="top"/>
    </xf>
    <xf numFmtId="0" fontId="21" fillId="0" borderId="86" xfId="19" applyFont="1" applyBorder="1" applyAlignment="1">
      <alignment horizontal="left" vertical="top" wrapText="1"/>
    </xf>
    <xf numFmtId="183" fontId="21" fillId="0" borderId="48" xfId="21" applyNumberFormat="1" applyFont="1" applyFill="1" applyBorder="1" applyAlignment="1">
      <alignment horizontal="right" vertical="top" wrapText="1"/>
    </xf>
    <xf numFmtId="186" fontId="21" fillId="0" borderId="86" xfId="21" applyNumberFormat="1" applyFont="1" applyFill="1" applyBorder="1" applyAlignment="1">
      <alignment horizontal="right" vertical="top" wrapText="1"/>
    </xf>
    <xf numFmtId="185" fontId="21" fillId="0" borderId="87" xfId="21" applyNumberFormat="1" applyFont="1" applyFill="1" applyBorder="1" applyAlignment="1">
      <alignment horizontal="right" vertical="top" wrapText="1"/>
    </xf>
    <xf numFmtId="185" fontId="21" fillId="0" borderId="29" xfId="19" applyNumberFormat="1" applyFont="1" applyBorder="1" applyAlignment="1">
      <alignment horizontal="right" vertical="top" wrapText="1"/>
    </xf>
    <xf numFmtId="0" fontId="21" fillId="0" borderId="86" xfId="19" applyFont="1" applyBorder="1" applyAlignment="1">
      <alignment horizontal="right" vertical="top" wrapText="1"/>
    </xf>
    <xf numFmtId="194" fontId="21" fillId="0" borderId="29" xfId="21" applyNumberFormat="1" applyFont="1" applyFill="1" applyBorder="1" applyAlignment="1">
      <alignment horizontal="right" vertical="top" wrapText="1"/>
    </xf>
    <xf numFmtId="194" fontId="21" fillId="0" borderId="30" xfId="21" applyNumberFormat="1" applyFont="1" applyFill="1" applyBorder="1" applyAlignment="1">
      <alignment horizontal="right" vertical="top" wrapText="1"/>
    </xf>
    <xf numFmtId="194" fontId="21" fillId="0" borderId="86" xfId="21" applyNumberFormat="1" applyFont="1" applyFill="1" applyBorder="1" applyAlignment="1">
      <alignment horizontal="right" vertical="top" wrapText="1"/>
    </xf>
    <xf numFmtId="194" fontId="21" fillId="0" borderId="48" xfId="21" applyNumberFormat="1" applyFont="1" applyFill="1" applyBorder="1" applyAlignment="1">
      <alignment horizontal="right" vertical="top" wrapText="1"/>
    </xf>
    <xf numFmtId="194" fontId="21" fillId="0" borderId="23" xfId="21" applyNumberFormat="1" applyFont="1" applyFill="1" applyBorder="1" applyAlignment="1">
      <alignment horizontal="right" vertical="top" wrapText="1"/>
    </xf>
    <xf numFmtId="194" fontId="21" fillId="0" borderId="20" xfId="21" applyNumberFormat="1" applyFont="1" applyFill="1" applyBorder="1" applyAlignment="1">
      <alignment horizontal="right" vertical="top" wrapText="1"/>
    </xf>
    <xf numFmtId="185" fontId="21" fillId="0" borderId="86" xfId="21" applyNumberFormat="1" applyFont="1" applyFill="1" applyBorder="1" applyAlignment="1">
      <alignment horizontal="right" vertical="top" wrapText="1"/>
    </xf>
    <xf numFmtId="195" fontId="20" fillId="0" borderId="17" xfId="21" applyNumberFormat="1" applyFont="1" applyFill="1" applyBorder="1" applyAlignment="1">
      <alignment horizontal="right" wrapText="1"/>
    </xf>
    <xf numFmtId="0" fontId="20" fillId="0" borderId="17" xfId="19" applyFont="1" applyBorder="1" applyAlignment="1">
      <alignment horizontal="center" vertical="center" wrapText="1"/>
    </xf>
    <xf numFmtId="49" fontId="21" fillId="0" borderId="29" xfId="19" applyNumberFormat="1" applyFont="1" applyBorder="1" applyAlignment="1">
      <alignment horizontal="left" vertical="top" wrapText="1"/>
    </xf>
    <xf numFmtId="43" fontId="21" fillId="0" borderId="30" xfId="21" applyFont="1" applyFill="1" applyBorder="1" applyAlignment="1">
      <alignment horizontal="right" vertical="top" wrapText="1"/>
    </xf>
    <xf numFmtId="43" fontId="21" fillId="0" borderId="29" xfId="21" applyFont="1" applyFill="1" applyBorder="1" applyAlignment="1">
      <alignment horizontal="right" vertical="top" wrapText="1"/>
    </xf>
    <xf numFmtId="181" fontId="21" fillId="0" borderId="46" xfId="21" applyNumberFormat="1" applyFont="1" applyFill="1" applyBorder="1" applyAlignment="1">
      <alignment horizontal="right" vertical="top" wrapText="1"/>
    </xf>
    <xf numFmtId="181" fontId="20" fillId="0" borderId="48" xfId="21" applyNumberFormat="1" applyFont="1" applyFill="1" applyBorder="1" applyAlignment="1">
      <alignment horizontal="right" wrapText="1"/>
    </xf>
    <xf numFmtId="185" fontId="21" fillId="0" borderId="29" xfId="21" applyNumberFormat="1" applyFont="1" applyFill="1" applyBorder="1" applyAlignment="1">
      <alignment horizontal="right" vertical="top" wrapText="1"/>
    </xf>
    <xf numFmtId="196" fontId="21" fillId="0" borderId="46" xfId="21" applyNumberFormat="1" applyFont="1" applyFill="1" applyBorder="1" applyAlignment="1"/>
    <xf numFmtId="49" fontId="31" fillId="0" borderId="51" xfId="0" applyNumberFormat="1" applyFont="1" applyBorder="1" applyAlignment="1">
      <alignment vertical="center"/>
    </xf>
    <xf numFmtId="0" fontId="31" fillId="0" borderId="52" xfId="0" applyFont="1" applyBorder="1" applyAlignment="1">
      <alignment vertical="center"/>
    </xf>
    <xf numFmtId="0" fontId="31" fillId="0" borderId="52" xfId="0" applyFont="1" applyBorder="1"/>
    <xf numFmtId="0" fontId="20" fillId="0" borderId="0" xfId="0" applyFont="1" applyAlignment="1">
      <alignment wrapText="1"/>
    </xf>
    <xf numFmtId="0" fontId="31" fillId="0" borderId="52" xfId="0" applyFont="1" applyBorder="1" applyAlignment="1">
      <alignment horizontal="center" wrapText="1"/>
    </xf>
    <xf numFmtId="49" fontId="31" fillId="0" borderId="29" xfId="0" applyNumberFormat="1" applyFont="1" applyBorder="1" applyAlignment="1">
      <alignment horizontal="left" vertical="center"/>
    </xf>
    <xf numFmtId="49" fontId="31" fillId="0" borderId="46" xfId="0" applyNumberFormat="1" applyFont="1" applyBorder="1" applyAlignment="1">
      <alignment horizontal="left" vertical="center"/>
    </xf>
    <xf numFmtId="0" fontId="31" fillId="0" borderId="52" xfId="0" applyFont="1" applyBorder="1" applyAlignment="1">
      <alignment horizontal="center" vertical="center"/>
    </xf>
    <xf numFmtId="0" fontId="31" fillId="0" borderId="49" xfId="0" applyFont="1" applyBorder="1" applyAlignment="1">
      <alignment horizontal="center" vertical="center"/>
    </xf>
    <xf numFmtId="49" fontId="31" fillId="0" borderId="29" xfId="0" applyNumberFormat="1" applyFont="1" applyBorder="1" applyAlignment="1">
      <alignment vertical="top"/>
    </xf>
    <xf numFmtId="0" fontId="31" fillId="0" borderId="50" xfId="0" applyFont="1" applyBorder="1" applyAlignment="1">
      <alignment horizontal="left" vertical="center"/>
    </xf>
    <xf numFmtId="0" fontId="31" fillId="0" borderId="50" xfId="0" applyFont="1" applyBorder="1" applyAlignment="1">
      <alignment vertical="center" wrapText="1"/>
    </xf>
    <xf numFmtId="0" fontId="31" fillId="0" borderId="46" xfId="0" applyFont="1" applyBorder="1" applyAlignment="1">
      <alignment vertical="center" wrapText="1"/>
    </xf>
    <xf numFmtId="0" fontId="31" fillId="0" borderId="52" xfId="0" applyFont="1" applyBorder="1" applyAlignment="1">
      <alignment horizontal="left" vertical="center" wrapText="1"/>
    </xf>
    <xf numFmtId="49" fontId="30" fillId="0" borderId="49" xfId="0" applyNumberFormat="1" applyFont="1" applyBorder="1" applyAlignment="1">
      <alignment horizontal="left" vertical="center" wrapText="1"/>
    </xf>
    <xf numFmtId="0" fontId="31" fillId="0" borderId="51" xfId="0" applyFont="1" applyBorder="1" applyAlignment="1">
      <alignment horizontal="left" vertical="center" wrapText="1"/>
    </xf>
    <xf numFmtId="0" fontId="20" fillId="0" borderId="48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left" vertical="top" wrapText="1"/>
    </xf>
    <xf numFmtId="0" fontId="21" fillId="0" borderId="50" xfId="0" applyFont="1" applyBorder="1" applyAlignment="1">
      <alignment horizontal="left" vertical="top" wrapText="1"/>
    </xf>
    <xf numFmtId="0" fontId="21" fillId="0" borderId="46" xfId="0" applyFont="1" applyBorder="1" applyAlignment="1">
      <alignment horizontal="left" vertical="top" wrapText="1"/>
    </xf>
    <xf numFmtId="180" fontId="21" fillId="0" borderId="30" xfId="1" applyNumberFormat="1" applyFont="1" applyFill="1" applyBorder="1" applyAlignment="1">
      <alignment horizontal="right" vertical="top" wrapText="1"/>
    </xf>
    <xf numFmtId="183" fontId="21" fillId="0" borderId="30" xfId="1" applyNumberFormat="1" applyFont="1" applyFill="1" applyBorder="1" applyAlignment="1">
      <alignment horizontal="right" vertical="top" wrapText="1"/>
    </xf>
    <xf numFmtId="186" fontId="21" fillId="0" borderId="29" xfId="1" applyNumberFormat="1" applyFont="1" applyFill="1" applyBorder="1" applyAlignment="1">
      <alignment horizontal="right" vertical="top" wrapText="1"/>
    </xf>
    <xf numFmtId="185" fontId="21" fillId="0" borderId="46" xfId="1" applyNumberFormat="1" applyFont="1" applyFill="1" applyBorder="1" applyAlignment="1">
      <alignment horizontal="right" vertical="top" wrapText="1"/>
    </xf>
    <xf numFmtId="0" fontId="21" fillId="0" borderId="86" xfId="0" applyFont="1" applyBorder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1" fillId="0" borderId="87" xfId="0" applyFont="1" applyBorder="1" applyAlignment="1">
      <alignment horizontal="left" vertical="top" wrapText="1"/>
    </xf>
    <xf numFmtId="180" fontId="21" fillId="0" borderId="48" xfId="1" applyNumberFormat="1" applyFont="1" applyFill="1" applyBorder="1" applyAlignment="1">
      <alignment horizontal="right" vertical="top" wrapText="1"/>
    </xf>
    <xf numFmtId="183" fontId="21" fillId="0" borderId="48" xfId="1" applyNumberFormat="1" applyFont="1" applyFill="1" applyBorder="1" applyAlignment="1">
      <alignment horizontal="right" vertical="top" wrapText="1"/>
    </xf>
    <xf numFmtId="186" fontId="21" fillId="0" borderId="86" xfId="1" applyNumberFormat="1" applyFont="1" applyFill="1" applyBorder="1" applyAlignment="1">
      <alignment horizontal="right" vertical="top" wrapText="1"/>
    </xf>
    <xf numFmtId="185" fontId="21" fillId="0" borderId="48" xfId="1" applyNumberFormat="1" applyFont="1" applyFill="1" applyBorder="1" applyAlignment="1">
      <alignment horizontal="right" vertical="top" wrapText="1"/>
    </xf>
    <xf numFmtId="185" fontId="21" fillId="0" borderId="87" xfId="1" applyNumberFormat="1" applyFont="1" applyFill="1" applyBorder="1" applyAlignment="1">
      <alignment horizontal="right" vertical="top" wrapText="1"/>
    </xf>
    <xf numFmtId="49" fontId="21" fillId="0" borderId="86" xfId="0" applyNumberFormat="1" applyFont="1" applyBorder="1" applyAlignment="1">
      <alignment horizontal="left" vertical="top" wrapText="1"/>
    </xf>
    <xf numFmtId="43" fontId="21" fillId="0" borderId="48" xfId="1" applyFont="1" applyFill="1" applyBorder="1" applyAlignment="1">
      <alignment horizontal="right" vertical="top" wrapText="1"/>
    </xf>
    <xf numFmtId="43" fontId="21" fillId="0" borderId="86" xfId="1" applyFont="1" applyFill="1" applyBorder="1" applyAlignment="1">
      <alignment horizontal="right" vertical="top" wrapText="1"/>
    </xf>
    <xf numFmtId="181" fontId="21" fillId="0" borderId="48" xfId="1" applyNumberFormat="1" applyFont="1" applyFill="1" applyBorder="1" applyAlignment="1">
      <alignment horizontal="right" vertical="top" wrapText="1"/>
    </xf>
    <xf numFmtId="181" fontId="21" fillId="0" borderId="87" xfId="1" applyNumberFormat="1" applyFont="1" applyFill="1" applyBorder="1" applyAlignment="1">
      <alignment horizontal="right" vertical="top" wrapText="1"/>
    </xf>
    <xf numFmtId="49" fontId="21" fillId="0" borderId="23" xfId="0" applyNumberFormat="1" applyFont="1" applyBorder="1" applyAlignment="1">
      <alignment horizontal="left" vertical="top" wrapText="1"/>
    </xf>
    <xf numFmtId="0" fontId="21" fillId="0" borderId="22" xfId="0" applyFont="1" applyBorder="1" applyAlignment="1">
      <alignment horizontal="left" vertical="top" wrapText="1"/>
    </xf>
    <xf numFmtId="0" fontId="21" fillId="0" borderId="47" xfId="0" applyFont="1" applyBorder="1" applyAlignment="1">
      <alignment horizontal="left" vertical="top" wrapText="1"/>
    </xf>
    <xf numFmtId="180" fontId="21" fillId="0" borderId="20" xfId="1" applyNumberFormat="1" applyFont="1" applyFill="1" applyBorder="1" applyAlignment="1">
      <alignment horizontal="right" vertical="top" wrapText="1"/>
    </xf>
    <xf numFmtId="43" fontId="21" fillId="0" borderId="20" xfId="1" applyFont="1" applyFill="1" applyBorder="1" applyAlignment="1">
      <alignment horizontal="right" vertical="top" wrapText="1"/>
    </xf>
    <xf numFmtId="43" fontId="21" fillId="0" borderId="23" xfId="1" applyFont="1" applyFill="1" applyBorder="1" applyAlignment="1">
      <alignment horizontal="right" vertical="top" wrapText="1"/>
    </xf>
    <xf numFmtId="181" fontId="21" fillId="0" borderId="20" xfId="1" applyNumberFormat="1" applyFont="1" applyFill="1" applyBorder="1" applyAlignment="1">
      <alignment horizontal="right" vertical="top" wrapText="1"/>
    </xf>
    <xf numFmtId="181" fontId="21" fillId="0" borderId="47" xfId="1" applyNumberFormat="1" applyFont="1" applyFill="1" applyBorder="1" applyAlignment="1">
      <alignment horizontal="right" vertical="top" wrapText="1"/>
    </xf>
    <xf numFmtId="185" fontId="20" fillId="0" borderId="48" xfId="1" applyNumberFormat="1" applyFont="1" applyFill="1" applyBorder="1" applyAlignment="1">
      <alignment horizontal="right" wrapText="1"/>
    </xf>
    <xf numFmtId="0" fontId="20" fillId="0" borderId="50" xfId="0" applyFont="1" applyBorder="1"/>
    <xf numFmtId="0" fontId="20" fillId="0" borderId="22" xfId="0" applyFont="1" applyBorder="1"/>
    <xf numFmtId="0" fontId="21" fillId="0" borderId="29" xfId="0" applyFont="1" applyBorder="1" applyAlignment="1">
      <alignment horizontal="left" vertical="top"/>
    </xf>
    <xf numFmtId="182" fontId="21" fillId="0" borderId="48" xfId="1" applyNumberFormat="1" applyFont="1" applyFill="1" applyBorder="1" applyAlignment="1">
      <alignment horizontal="right" vertical="top" wrapText="1"/>
    </xf>
    <xf numFmtId="183" fontId="21" fillId="0" borderId="87" xfId="1" applyNumberFormat="1" applyFont="1" applyFill="1" applyBorder="1" applyAlignment="1">
      <alignment horizontal="right" vertical="top" wrapText="1"/>
    </xf>
    <xf numFmtId="0" fontId="21" fillId="0" borderId="86" xfId="0" applyFont="1" applyBorder="1" applyAlignment="1">
      <alignment horizontal="left" vertical="top"/>
    </xf>
    <xf numFmtId="0" fontId="21" fillId="0" borderId="0" xfId="0" applyFont="1" applyAlignment="1">
      <alignment horizontal="left" vertical="top"/>
    </xf>
    <xf numFmtId="49" fontId="21" fillId="0" borderId="86" xfId="0" applyNumberFormat="1" applyFont="1" applyBorder="1" applyAlignment="1">
      <alignment horizontal="left" vertical="top"/>
    </xf>
    <xf numFmtId="49" fontId="21" fillId="0" borderId="23" xfId="0" applyNumberFormat="1" applyFont="1" applyBorder="1" applyAlignment="1">
      <alignment horizontal="left" vertical="top"/>
    </xf>
    <xf numFmtId="182" fontId="21" fillId="0" borderId="20" xfId="1" applyNumberFormat="1" applyFont="1" applyFill="1" applyBorder="1" applyAlignment="1">
      <alignment horizontal="right" vertical="top" wrapText="1"/>
    </xf>
    <xf numFmtId="183" fontId="21" fillId="0" borderId="47" xfId="1" applyNumberFormat="1" applyFont="1" applyFill="1" applyBorder="1" applyAlignment="1">
      <alignment horizontal="right" vertical="top" wrapText="1"/>
    </xf>
    <xf numFmtId="49" fontId="20" fillId="0" borderId="29" xfId="0" applyNumberFormat="1" applyFont="1" applyBorder="1"/>
    <xf numFmtId="185" fontId="20" fillId="0" borderId="17" xfId="1" applyNumberFormat="1" applyFont="1" applyFill="1" applyBorder="1" applyAlignment="1">
      <alignment horizontal="right" wrapText="1"/>
    </xf>
    <xf numFmtId="184" fontId="21" fillId="0" borderId="46" xfId="1" applyNumberFormat="1" applyFont="1" applyFill="1" applyBorder="1"/>
    <xf numFmtId="49" fontId="20" fillId="0" borderId="51" xfId="0" applyNumberFormat="1" applyFont="1" applyBorder="1"/>
    <xf numFmtId="0" fontId="20" fillId="0" borderId="46" xfId="0" applyFont="1" applyBorder="1" applyAlignment="1">
      <alignment wrapText="1"/>
    </xf>
    <xf numFmtId="185" fontId="21" fillId="0" borderId="30" xfId="0" applyNumberFormat="1" applyFont="1" applyBorder="1" applyAlignment="1">
      <alignment horizontal="right" vertical="top" wrapText="1"/>
    </xf>
    <xf numFmtId="181" fontId="21" fillId="0" borderId="29" xfId="1" applyNumberFormat="1" applyFont="1" applyFill="1" applyBorder="1" applyAlignment="1">
      <alignment horizontal="right" vertical="top" wrapText="1"/>
    </xf>
    <xf numFmtId="181" fontId="21" fillId="0" borderId="30" xfId="1" applyNumberFormat="1" applyFont="1" applyFill="1" applyBorder="1" applyAlignment="1">
      <alignment horizontal="right" vertical="top" wrapText="1"/>
    </xf>
    <xf numFmtId="182" fontId="21" fillId="0" borderId="87" xfId="0" applyNumberFormat="1" applyFont="1" applyBorder="1" applyAlignment="1">
      <alignment horizontal="right" vertical="top" wrapText="1"/>
    </xf>
    <xf numFmtId="0" fontId="21" fillId="0" borderId="48" xfId="0" applyFont="1" applyBorder="1" applyAlignment="1">
      <alignment horizontal="right" vertical="top" wrapText="1"/>
    </xf>
    <xf numFmtId="181" fontId="21" fillId="0" borderId="86" xfId="1" applyNumberFormat="1" applyFont="1" applyFill="1" applyBorder="1" applyAlignment="1">
      <alignment horizontal="right" vertical="top" wrapText="1"/>
    </xf>
    <xf numFmtId="181" fontId="20" fillId="0" borderId="17" xfId="1" applyNumberFormat="1" applyFont="1" applyFill="1" applyBorder="1" applyAlignment="1">
      <alignment horizontal="right" wrapText="1"/>
    </xf>
    <xf numFmtId="0" fontId="21" fillId="0" borderId="20" xfId="0" applyFont="1" applyBorder="1" applyAlignment="1">
      <alignment horizontal="right" vertical="top" wrapText="1"/>
    </xf>
    <xf numFmtId="181" fontId="21" fillId="0" borderId="23" xfId="1" applyNumberFormat="1" applyFont="1" applyFill="1" applyBorder="1" applyAlignment="1">
      <alignment horizontal="right" vertical="top" wrapText="1"/>
    </xf>
    <xf numFmtId="0" fontId="30" fillId="0" borderId="30" xfId="0" applyFont="1" applyBorder="1" applyAlignment="1">
      <alignment horizontal="center" vertical="center"/>
    </xf>
    <xf numFmtId="0" fontId="30" fillId="0" borderId="49" xfId="0" applyFont="1" applyBorder="1" applyAlignment="1">
      <alignment horizontal="center" vertical="center"/>
    </xf>
    <xf numFmtId="0" fontId="30" fillId="0" borderId="48" xfId="0" applyFont="1" applyBorder="1" applyAlignment="1">
      <alignment horizont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87" xfId="0" applyFont="1" applyBorder="1" applyAlignment="1">
      <alignment horizontal="center" vertical="center" wrapText="1"/>
    </xf>
    <xf numFmtId="49" fontId="21" fillId="0" borderId="29" xfId="0" applyNumberFormat="1" applyFont="1" applyBorder="1" applyAlignment="1">
      <alignment horizontal="left" vertical="top"/>
    </xf>
    <xf numFmtId="182" fontId="21" fillId="0" borderId="86" xfId="0" applyNumberFormat="1" applyFont="1" applyBorder="1" applyAlignment="1">
      <alignment horizontal="right" vertical="top"/>
    </xf>
    <xf numFmtId="185" fontId="21" fillId="0" borderId="30" xfId="0" applyNumberFormat="1" applyFont="1" applyBorder="1" applyAlignment="1">
      <alignment horizontal="left" vertical="top"/>
    </xf>
    <xf numFmtId="181" fontId="21" fillId="0" borderId="50" xfId="1" applyNumberFormat="1" applyFont="1" applyFill="1" applyBorder="1" applyAlignment="1">
      <alignment horizontal="right" vertical="top"/>
    </xf>
    <xf numFmtId="181" fontId="21" fillId="0" borderId="29" xfId="1" applyNumberFormat="1" applyFont="1" applyFill="1" applyBorder="1" applyAlignment="1">
      <alignment horizontal="right" vertical="top"/>
    </xf>
    <xf numFmtId="181" fontId="21" fillId="0" borderId="30" xfId="1" applyNumberFormat="1" applyFont="1" applyFill="1" applyBorder="1" applyAlignment="1">
      <alignment horizontal="right" vertical="top"/>
    </xf>
    <xf numFmtId="182" fontId="21" fillId="0" borderId="48" xfId="0" applyNumberFormat="1" applyFont="1" applyBorder="1" applyAlignment="1">
      <alignment horizontal="right" vertical="top" wrapText="1"/>
    </xf>
    <xf numFmtId="0" fontId="21" fillId="0" borderId="48" xfId="0" applyFont="1" applyBorder="1" applyAlignment="1">
      <alignment horizontal="left" vertical="top"/>
    </xf>
    <xf numFmtId="181" fontId="21" fillId="0" borderId="0" xfId="1" applyNumberFormat="1" applyFont="1" applyFill="1" applyAlignment="1">
      <alignment horizontal="right" vertical="top"/>
    </xf>
    <xf numFmtId="181" fontId="21" fillId="0" borderId="86" xfId="1" applyNumberFormat="1" applyFont="1" applyFill="1" applyBorder="1" applyAlignment="1">
      <alignment horizontal="right" vertical="top"/>
    </xf>
    <xf numFmtId="181" fontId="21" fillId="0" borderId="48" xfId="1" applyNumberFormat="1" applyFont="1" applyFill="1" applyBorder="1" applyAlignment="1">
      <alignment horizontal="right" vertical="top"/>
    </xf>
    <xf numFmtId="182" fontId="21" fillId="0" borderId="23" xfId="0" applyNumberFormat="1" applyFont="1" applyBorder="1" applyAlignment="1">
      <alignment horizontal="right" vertical="top"/>
    </xf>
    <xf numFmtId="0" fontId="21" fillId="0" borderId="20" xfId="0" applyFont="1" applyBorder="1" applyAlignment="1">
      <alignment horizontal="left" vertical="top"/>
    </xf>
    <xf numFmtId="181" fontId="21" fillId="0" borderId="22" xfId="1" applyNumberFormat="1" applyFont="1" applyFill="1" applyBorder="1" applyAlignment="1">
      <alignment horizontal="right" vertical="top"/>
    </xf>
    <xf numFmtId="181" fontId="21" fillId="0" borderId="23" xfId="1" applyNumberFormat="1" applyFont="1" applyFill="1" applyBorder="1" applyAlignment="1">
      <alignment horizontal="right" vertical="top"/>
    </xf>
    <xf numFmtId="181" fontId="21" fillId="0" borderId="20" xfId="1" applyNumberFormat="1" applyFont="1" applyFill="1" applyBorder="1" applyAlignment="1">
      <alignment horizontal="right" vertical="top"/>
    </xf>
    <xf numFmtId="49" fontId="20" fillId="0" borderId="0" xfId="0" applyNumberFormat="1" applyFont="1"/>
    <xf numFmtId="0" fontId="31" fillId="0" borderId="46" xfId="0" applyFont="1" applyBorder="1" applyAlignment="1">
      <alignment horizontal="left" vertical="center"/>
    </xf>
    <xf numFmtId="185" fontId="21" fillId="0" borderId="30" xfId="1" applyNumberFormat="1" applyFont="1" applyFill="1" applyBorder="1" applyAlignment="1">
      <alignment horizontal="right" vertical="top" wrapText="1"/>
    </xf>
    <xf numFmtId="0" fontId="31" fillId="0" borderId="51" xfId="0" applyFont="1" applyBorder="1" applyAlignment="1">
      <alignment vertical="center"/>
    </xf>
    <xf numFmtId="0" fontId="19" fillId="0" borderId="2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0" fontId="21" fillId="0" borderId="50" xfId="0" applyFont="1" applyBorder="1" applyAlignment="1">
      <alignment wrapText="1"/>
    </xf>
    <xf numFmtId="180" fontId="19" fillId="0" borderId="30" xfId="1" applyNumberFormat="1" applyFont="1" applyFill="1" applyBorder="1" applyAlignment="1">
      <alignment horizontal="right" wrapText="1"/>
    </xf>
    <xf numFmtId="183" fontId="19" fillId="0" borderId="30" xfId="1" applyNumberFormat="1" applyFont="1" applyFill="1" applyBorder="1" applyAlignment="1">
      <alignment horizontal="right" wrapText="1"/>
    </xf>
    <xf numFmtId="186" fontId="19" fillId="0" borderId="29" xfId="1" applyNumberFormat="1" applyFont="1" applyFill="1" applyBorder="1" applyAlignment="1">
      <alignment horizontal="right" wrapText="1"/>
    </xf>
    <xf numFmtId="185" fontId="19" fillId="0" borderId="46" xfId="1" applyNumberFormat="1" applyFont="1" applyFill="1" applyBorder="1" applyAlignment="1">
      <alignment horizontal="right" wrapText="1"/>
    </xf>
    <xf numFmtId="0" fontId="19" fillId="0" borderId="86" xfId="0" applyFont="1" applyBorder="1"/>
    <xf numFmtId="0" fontId="21" fillId="0" borderId="0" xfId="0" applyFont="1" applyAlignment="1">
      <alignment wrapText="1"/>
    </xf>
    <xf numFmtId="0" fontId="20" fillId="0" borderId="87" xfId="0" applyFont="1" applyBorder="1" applyAlignment="1">
      <alignment wrapText="1"/>
    </xf>
    <xf numFmtId="180" fontId="19" fillId="0" borderId="48" xfId="1" applyNumberFormat="1" applyFont="1" applyFill="1" applyBorder="1" applyAlignment="1">
      <alignment horizontal="right" wrapText="1"/>
    </xf>
    <xf numFmtId="43" fontId="19" fillId="0" borderId="48" xfId="1" applyFont="1" applyFill="1" applyBorder="1" applyAlignment="1">
      <alignment horizontal="right" wrapText="1"/>
    </xf>
    <xf numFmtId="43" fontId="19" fillId="0" borderId="86" xfId="1" applyFont="1" applyFill="1" applyBorder="1" applyAlignment="1">
      <alignment horizontal="right" wrapText="1"/>
    </xf>
    <xf numFmtId="181" fontId="19" fillId="0" borderId="48" xfId="1" applyNumberFormat="1" applyFont="1" applyFill="1" applyBorder="1" applyAlignment="1">
      <alignment horizontal="right" wrapText="1"/>
    </xf>
    <xf numFmtId="181" fontId="19" fillId="0" borderId="87" xfId="1" applyNumberFormat="1" applyFont="1" applyFill="1" applyBorder="1" applyAlignment="1">
      <alignment horizontal="right" wrapText="1"/>
    </xf>
    <xf numFmtId="0" fontId="19" fillId="0" borderId="23" xfId="0" applyFont="1" applyBorder="1"/>
    <xf numFmtId="0" fontId="19" fillId="0" borderId="22" xfId="0" applyFont="1" applyBorder="1"/>
    <xf numFmtId="0" fontId="21" fillId="0" borderId="22" xfId="0" applyFont="1" applyBorder="1" applyAlignment="1">
      <alignment wrapText="1"/>
    </xf>
    <xf numFmtId="0" fontId="20" fillId="0" borderId="47" xfId="0" applyFont="1" applyBorder="1" applyAlignment="1">
      <alignment wrapText="1"/>
    </xf>
    <xf numFmtId="180" fontId="19" fillId="0" borderId="20" xfId="1" applyNumberFormat="1" applyFont="1" applyFill="1" applyBorder="1" applyAlignment="1">
      <alignment horizontal="right" wrapText="1"/>
    </xf>
    <xf numFmtId="43" fontId="19" fillId="0" borderId="20" xfId="1" applyFont="1" applyFill="1" applyBorder="1" applyAlignment="1">
      <alignment horizontal="right" wrapText="1"/>
    </xf>
    <xf numFmtId="43" fontId="19" fillId="0" borderId="23" xfId="1" applyFont="1" applyFill="1" applyBorder="1" applyAlignment="1">
      <alignment horizontal="right" wrapText="1"/>
    </xf>
    <xf numFmtId="181" fontId="19" fillId="0" borderId="20" xfId="1" applyNumberFormat="1" applyFont="1" applyFill="1" applyBorder="1" applyAlignment="1">
      <alignment horizontal="right" wrapText="1"/>
    </xf>
    <xf numFmtId="181" fontId="19" fillId="0" borderId="47" xfId="1" applyNumberFormat="1" applyFont="1" applyFill="1" applyBorder="1" applyAlignment="1">
      <alignment horizontal="right" wrapText="1"/>
    </xf>
    <xf numFmtId="182" fontId="19" fillId="0" borderId="48" xfId="1" applyNumberFormat="1" applyFont="1" applyFill="1" applyBorder="1" applyAlignment="1">
      <alignment horizontal="right" wrapText="1"/>
    </xf>
    <xf numFmtId="183" fontId="19" fillId="0" borderId="87" xfId="1" applyNumberFormat="1" applyFont="1" applyFill="1" applyBorder="1" applyAlignment="1">
      <alignment horizontal="right" wrapText="1"/>
    </xf>
    <xf numFmtId="185" fontId="19" fillId="0" borderId="48" xfId="1" applyNumberFormat="1" applyFont="1" applyFill="1" applyBorder="1" applyAlignment="1">
      <alignment horizontal="right" wrapText="1"/>
    </xf>
    <xf numFmtId="182" fontId="19" fillId="0" borderId="20" xfId="1" applyNumberFormat="1" applyFont="1" applyFill="1" applyBorder="1" applyAlignment="1">
      <alignment horizontal="right" wrapText="1"/>
    </xf>
    <xf numFmtId="183" fontId="19" fillId="0" borderId="47" xfId="1" applyNumberFormat="1" applyFont="1" applyFill="1" applyBorder="1" applyAlignment="1">
      <alignment horizontal="right" wrapText="1"/>
    </xf>
    <xf numFmtId="0" fontId="20" fillId="0" borderId="29" xfId="0" applyFont="1" applyBorder="1"/>
    <xf numFmtId="184" fontId="20" fillId="0" borderId="46" xfId="1" applyNumberFormat="1" applyFont="1" applyFill="1" applyBorder="1" applyAlignment="1"/>
    <xf numFmtId="0" fontId="20" fillId="0" borderId="51" xfId="0" applyFont="1" applyBorder="1"/>
    <xf numFmtId="0" fontId="21" fillId="0" borderId="46" xfId="0" applyFont="1" applyBorder="1" applyAlignment="1">
      <alignment wrapText="1"/>
    </xf>
    <xf numFmtId="185" fontId="19" fillId="0" borderId="30" xfId="0" applyNumberFormat="1" applyFont="1" applyBorder="1" applyAlignment="1">
      <alignment horizontal="right" wrapText="1"/>
    </xf>
    <xf numFmtId="0" fontId="21" fillId="0" borderId="87" xfId="0" applyFont="1" applyBorder="1" applyAlignment="1">
      <alignment wrapText="1"/>
    </xf>
    <xf numFmtId="0" fontId="19" fillId="0" borderId="48" xfId="0" applyFont="1" applyBorder="1" applyAlignment="1">
      <alignment horizontal="right" wrapText="1"/>
    </xf>
    <xf numFmtId="181" fontId="19" fillId="0" borderId="86" xfId="1" applyNumberFormat="1" applyFont="1" applyFill="1" applyBorder="1" applyAlignment="1">
      <alignment horizontal="right" wrapText="1"/>
    </xf>
    <xf numFmtId="0" fontId="21" fillId="0" borderId="47" xfId="0" applyFont="1" applyBorder="1" applyAlignment="1">
      <alignment wrapText="1"/>
    </xf>
    <xf numFmtId="0" fontId="19" fillId="0" borderId="20" xfId="0" applyFont="1" applyBorder="1" applyAlignment="1">
      <alignment horizontal="right" wrapText="1"/>
    </xf>
    <xf numFmtId="181" fontId="19" fillId="0" borderId="23" xfId="1" applyNumberFormat="1" applyFont="1" applyFill="1" applyBorder="1" applyAlignment="1">
      <alignment horizontal="right" wrapText="1"/>
    </xf>
    <xf numFmtId="0" fontId="30" fillId="0" borderId="29" xfId="0" applyFont="1" applyBorder="1" applyAlignment="1">
      <alignment horizontal="center" vertical="center"/>
    </xf>
    <xf numFmtId="0" fontId="62" fillId="0" borderId="20" xfId="0" applyFont="1" applyBorder="1" applyAlignment="1">
      <alignment horizontal="center" vertical="center"/>
    </xf>
    <xf numFmtId="0" fontId="19" fillId="0" borderId="29" xfId="0" applyFont="1" applyBorder="1"/>
    <xf numFmtId="0" fontId="19" fillId="0" borderId="46" xfId="0" applyFont="1" applyBorder="1"/>
    <xf numFmtId="185" fontId="19" fillId="0" borderId="30" xfId="0" applyNumberFormat="1" applyFont="1" applyBorder="1"/>
    <xf numFmtId="181" fontId="19" fillId="0" borderId="50" xfId="1" applyNumberFormat="1" applyFont="1" applyFill="1" applyBorder="1" applyAlignment="1"/>
    <xf numFmtId="181" fontId="19" fillId="0" borderId="29" xfId="1" applyNumberFormat="1" applyFont="1" applyFill="1" applyBorder="1" applyAlignment="1"/>
    <xf numFmtId="181" fontId="19" fillId="0" borderId="30" xfId="1" applyNumberFormat="1" applyFont="1" applyFill="1" applyBorder="1" applyAlignment="1"/>
    <xf numFmtId="182" fontId="19" fillId="0" borderId="87" xfId="0" applyNumberFormat="1" applyFont="1" applyBorder="1" applyAlignment="1">
      <alignment horizontal="center" wrapText="1"/>
    </xf>
    <xf numFmtId="182" fontId="19" fillId="0" borderId="48" xfId="0" applyNumberFormat="1" applyFont="1" applyBorder="1" applyAlignment="1">
      <alignment horizontal="right" wrapText="1"/>
    </xf>
    <xf numFmtId="181" fontId="19" fillId="0" borderId="30" xfId="1" applyNumberFormat="1" applyFont="1" applyFill="1" applyBorder="1" applyAlignment="1">
      <alignment horizontal="right" wrapText="1"/>
    </xf>
    <xf numFmtId="0" fontId="19" fillId="0" borderId="48" xfId="0" applyFont="1" applyBorder="1"/>
    <xf numFmtId="181" fontId="19" fillId="0" borderId="0" xfId="1" applyNumberFormat="1" applyFont="1" applyFill="1" applyBorder="1" applyAlignment="1"/>
    <xf numFmtId="181" fontId="19" fillId="0" borderId="86" xfId="1" applyNumberFormat="1" applyFont="1" applyFill="1" applyBorder="1" applyAlignment="1"/>
    <xf numFmtId="181" fontId="19" fillId="0" borderId="48" xfId="1" applyNumberFormat="1" applyFont="1" applyFill="1" applyBorder="1" applyAlignment="1"/>
    <xf numFmtId="0" fontId="19" fillId="0" borderId="20" xfId="0" applyFont="1" applyBorder="1"/>
    <xf numFmtId="181" fontId="19" fillId="0" borderId="22" xfId="1" applyNumberFormat="1" applyFont="1" applyFill="1" applyBorder="1" applyAlignment="1"/>
    <xf numFmtId="181" fontId="19" fillId="0" borderId="23" xfId="1" applyNumberFormat="1" applyFont="1" applyFill="1" applyBorder="1" applyAlignment="1"/>
    <xf numFmtId="181" fontId="19" fillId="0" borderId="20" xfId="1" applyNumberFormat="1" applyFont="1" applyFill="1" applyBorder="1" applyAlignment="1"/>
    <xf numFmtId="49" fontId="20" fillId="0" borderId="0" xfId="19" applyNumberFormat="1" applyFont="1"/>
    <xf numFmtId="0" fontId="69" fillId="0" borderId="22" xfId="5" applyFont="1" applyBorder="1"/>
    <xf numFmtId="0" fontId="69" fillId="0" borderId="52" xfId="5" applyFont="1" applyBorder="1"/>
    <xf numFmtId="188" fontId="21" fillId="0" borderId="88" xfId="17" applyNumberFormat="1" applyFont="1" applyFill="1" applyBorder="1" applyAlignment="1">
      <alignment horizontal="left" vertical="top" wrapText="1"/>
    </xf>
    <xf numFmtId="0" fontId="72" fillId="0" borderId="22" xfId="19" applyFont="1" applyBorder="1"/>
    <xf numFmtId="0" fontId="72" fillId="0" borderId="52" xfId="19" applyFont="1" applyBorder="1"/>
    <xf numFmtId="0" fontId="18" fillId="0" borderId="22" xfId="0" applyFont="1" applyBorder="1"/>
    <xf numFmtId="0" fontId="18" fillId="0" borderId="52" xfId="0" applyFont="1" applyBorder="1"/>
    <xf numFmtId="0" fontId="20" fillId="11" borderId="72" xfId="5" applyFont="1" applyFill="1" applyBorder="1" applyAlignment="1">
      <alignment horizontal="center" vertical="top" wrapText="1"/>
    </xf>
    <xf numFmtId="0" fontId="20" fillId="11" borderId="73" xfId="5" applyFont="1" applyFill="1" applyBorder="1" applyAlignment="1">
      <alignment horizontal="center" vertical="top" wrapText="1"/>
    </xf>
    <xf numFmtId="0" fontId="20" fillId="11" borderId="72" xfId="5" applyFont="1" applyFill="1" applyBorder="1" applyAlignment="1">
      <alignment horizontal="left" vertical="top" wrapText="1"/>
    </xf>
    <xf numFmtId="0" fontId="54" fillId="11" borderId="74" xfId="5" applyFont="1" applyFill="1" applyBorder="1" applyAlignment="1">
      <alignment horizontal="left" vertical="top" wrapText="1"/>
    </xf>
    <xf numFmtId="0" fontId="54" fillId="11" borderId="74" xfId="5" applyFont="1" applyFill="1" applyBorder="1" applyAlignment="1">
      <alignment horizontal="center" vertical="top" wrapText="1"/>
    </xf>
    <xf numFmtId="0" fontId="20" fillId="16" borderId="75" xfId="18" applyFont="1" applyFill="1" applyBorder="1" applyAlignment="1">
      <alignment horizontal="center" vertical="top" wrapText="1"/>
    </xf>
    <xf numFmtId="0" fontId="20" fillId="16" borderId="75" xfId="18" applyFont="1" applyFill="1" applyBorder="1" applyAlignment="1">
      <alignment horizontal="left" vertical="top" wrapText="1"/>
    </xf>
    <xf numFmtId="0" fontId="19" fillId="16" borderId="14" xfId="18" applyFont="1" applyFill="1" applyBorder="1" applyAlignment="1">
      <alignment horizontal="center" vertical="top" wrapText="1"/>
    </xf>
    <xf numFmtId="0" fontId="19" fillId="16" borderId="14" xfId="18" applyFont="1" applyFill="1" applyBorder="1" applyAlignment="1">
      <alignment horizontal="left" vertical="top" wrapText="1"/>
    </xf>
    <xf numFmtId="0" fontId="20" fillId="16" borderId="14" xfId="18" applyFont="1" applyFill="1" applyBorder="1" applyAlignment="1">
      <alignment horizontal="center" wrapText="1"/>
    </xf>
    <xf numFmtId="0" fontId="20" fillId="16" borderId="14" xfId="18" applyFont="1" applyFill="1" applyBorder="1" applyAlignment="1">
      <alignment horizontal="left" wrapText="1"/>
    </xf>
    <xf numFmtId="0" fontId="22" fillId="16" borderId="84" xfId="18" applyFill="1" applyBorder="1" applyAlignment="1">
      <alignment horizontal="left" wrapText="1"/>
    </xf>
    <xf numFmtId="0" fontId="20" fillId="16" borderId="75" xfId="18" applyFont="1" applyFill="1" applyBorder="1" applyAlignment="1">
      <alignment horizontal="center" vertical="center" wrapText="1"/>
    </xf>
    <xf numFmtId="0" fontId="20" fillId="16" borderId="75" xfId="18" applyFont="1" applyFill="1" applyBorder="1" applyAlignment="1">
      <alignment vertical="center" wrapText="1"/>
    </xf>
    <xf numFmtId="0" fontId="22" fillId="16" borderId="85" xfId="18" applyFill="1" applyBorder="1" applyAlignment="1">
      <alignment horizontal="left" wrapText="1"/>
    </xf>
    <xf numFmtId="0" fontId="73" fillId="0" borderId="0" xfId="6" applyFont="1" applyAlignment="1">
      <alignment vertical="center"/>
    </xf>
    <xf numFmtId="0" fontId="73" fillId="0" borderId="0" xfId="6" applyFont="1" applyAlignment="1">
      <alignment vertical="center" wrapText="1"/>
    </xf>
    <xf numFmtId="0" fontId="73" fillId="0" borderId="45" xfId="6" applyFont="1" applyBorder="1" applyAlignment="1">
      <alignment vertical="center"/>
    </xf>
    <xf numFmtId="0" fontId="73" fillId="0" borderId="44" xfId="6" applyFont="1" applyBorder="1" applyAlignment="1">
      <alignment vertical="center" wrapText="1"/>
    </xf>
    <xf numFmtId="0" fontId="74" fillId="16" borderId="44" xfId="9" applyNumberFormat="1" applyFont="1" applyFill="1" applyBorder="1" applyAlignment="1">
      <alignment vertical="center"/>
    </xf>
    <xf numFmtId="0" fontId="73" fillId="0" borderId="42" xfId="6" applyFont="1" applyBorder="1" applyAlignment="1">
      <alignment vertical="center"/>
    </xf>
    <xf numFmtId="0" fontId="74" fillId="16" borderId="0" xfId="9" applyNumberFormat="1" applyFont="1" applyFill="1" applyBorder="1" applyAlignment="1">
      <alignment vertical="center"/>
    </xf>
    <xf numFmtId="0" fontId="74" fillId="16" borderId="0" xfId="9" applyNumberFormat="1" applyFont="1" applyFill="1" applyBorder="1" applyAlignment="1">
      <alignment horizontal="centerContinuous" vertical="center"/>
    </xf>
    <xf numFmtId="0" fontId="62" fillId="0" borderId="37" xfId="6" applyFont="1" applyBorder="1" applyAlignment="1">
      <alignment vertical="center" wrapText="1"/>
    </xf>
    <xf numFmtId="0" fontId="62" fillId="0" borderId="36" xfId="6" applyFont="1" applyBorder="1" applyAlignment="1">
      <alignment vertical="center" wrapText="1"/>
    </xf>
    <xf numFmtId="0" fontId="62" fillId="0" borderId="35" xfId="6" applyFont="1" applyBorder="1" applyAlignment="1">
      <alignment vertical="center" wrapText="1"/>
    </xf>
    <xf numFmtId="0" fontId="62" fillId="15" borderId="34" xfId="6" applyFont="1" applyFill="1" applyBorder="1" applyAlignment="1">
      <alignment vertical="center"/>
    </xf>
    <xf numFmtId="0" fontId="62" fillId="15" borderId="32" xfId="6" applyFont="1" applyFill="1" applyBorder="1" applyAlignment="1">
      <alignment vertical="center"/>
    </xf>
    <xf numFmtId="166" fontId="62" fillId="15" borderId="16" xfId="6" applyNumberFormat="1" applyFont="1" applyFill="1" applyBorder="1" applyAlignment="1">
      <alignment horizontal="center" vertical="center"/>
    </xf>
    <xf numFmtId="166" fontId="62" fillId="15" borderId="15" xfId="6" applyNumberFormat="1" applyFont="1" applyFill="1" applyBorder="1" applyAlignment="1">
      <alignment horizontal="center" vertical="center"/>
    </xf>
    <xf numFmtId="0" fontId="73" fillId="0" borderId="0" xfId="6" applyFont="1" applyAlignment="1">
      <alignment horizontal="center" vertical="center"/>
    </xf>
    <xf numFmtId="10" fontId="62" fillId="0" borderId="20" xfId="7" applyNumberFormat="1" applyFont="1" applyFill="1" applyBorder="1" applyAlignment="1">
      <alignment horizontal="center" vertical="center"/>
    </xf>
    <xf numFmtId="44" fontId="73" fillId="0" borderId="15" xfId="6" applyNumberFormat="1" applyFont="1" applyBorder="1" applyAlignment="1">
      <alignment vertical="center"/>
    </xf>
    <xf numFmtId="10" fontId="62" fillId="0" borderId="23" xfId="7" applyNumberFormat="1" applyFont="1" applyFill="1" applyBorder="1" applyAlignment="1">
      <alignment horizontal="center" vertical="center"/>
    </xf>
    <xf numFmtId="10" fontId="62" fillId="0" borderId="19" xfId="7" applyNumberFormat="1" applyFont="1" applyFill="1" applyBorder="1" applyAlignment="1">
      <alignment horizontal="center" vertical="center"/>
    </xf>
    <xf numFmtId="44" fontId="62" fillId="15" borderId="17" xfId="6" applyNumberFormat="1" applyFont="1" applyFill="1" applyBorder="1" applyAlignment="1">
      <alignment vertical="center"/>
    </xf>
    <xf numFmtId="0" fontId="73" fillId="16" borderId="23" xfId="6" applyFont="1" applyFill="1" applyBorder="1" applyAlignment="1">
      <alignment vertical="center"/>
    </xf>
    <xf numFmtId="0" fontId="73" fillId="16" borderId="22" xfId="6" applyFont="1" applyFill="1" applyBorder="1" applyAlignment="1">
      <alignment vertical="center"/>
    </xf>
    <xf numFmtId="0" fontId="73" fillId="16" borderId="21" xfId="6" applyFont="1" applyFill="1" applyBorder="1" applyAlignment="1">
      <alignment vertical="center"/>
    </xf>
    <xf numFmtId="10" fontId="73" fillId="15" borderId="17" xfId="7" applyNumberFormat="1" applyFont="1" applyFill="1" applyBorder="1" applyAlignment="1">
      <alignment horizontal="center" vertical="center"/>
    </xf>
    <xf numFmtId="44" fontId="73" fillId="0" borderId="20" xfId="6" applyNumberFormat="1" applyFont="1" applyBorder="1" applyAlignment="1">
      <alignment horizontal="center" vertical="center"/>
    </xf>
    <xf numFmtId="44" fontId="73" fillId="0" borderId="15" xfId="6" applyNumberFormat="1" applyFont="1" applyBorder="1" applyAlignment="1">
      <alignment horizontal="center" vertical="center"/>
    </xf>
    <xf numFmtId="0" fontId="73" fillId="0" borderId="0" xfId="6" applyFont="1" applyAlignment="1">
      <alignment horizontal="centerContinuous" vertical="center"/>
    </xf>
    <xf numFmtId="166" fontId="62" fillId="15" borderId="95" xfId="6" applyNumberFormat="1" applyFont="1" applyFill="1" applyBorder="1" applyAlignment="1">
      <alignment horizontal="center" vertical="center"/>
    </xf>
    <xf numFmtId="44" fontId="73" fillId="0" borderId="95" xfId="6" applyNumberFormat="1" applyFont="1" applyBorder="1" applyAlignment="1">
      <alignment vertical="center"/>
    </xf>
    <xf numFmtId="10" fontId="73" fillId="15" borderId="96" xfId="7" applyNumberFormat="1" applyFont="1" applyFill="1" applyBorder="1" applyAlignment="1">
      <alignment horizontal="center" vertical="center"/>
    </xf>
    <xf numFmtId="44" fontId="73" fillId="0" borderId="19" xfId="6" applyNumberFormat="1" applyFont="1" applyBorder="1" applyAlignment="1">
      <alignment horizontal="center" vertical="center"/>
    </xf>
    <xf numFmtId="44" fontId="73" fillId="0" borderId="95" xfId="6" applyNumberFormat="1" applyFont="1" applyBorder="1" applyAlignment="1">
      <alignment horizontal="center" vertical="center"/>
    </xf>
    <xf numFmtId="173" fontId="20" fillId="28" borderId="0" xfId="19" applyNumberFormat="1" applyFont="1" applyFill="1"/>
    <xf numFmtId="43" fontId="0" fillId="0" borderId="0" xfId="0" applyNumberFormat="1"/>
    <xf numFmtId="0" fontId="64" fillId="28" borderId="0" xfId="0" applyFont="1" applyFill="1" applyAlignment="1">
      <alignment horizontal="left" vertical="top" wrapText="1"/>
    </xf>
    <xf numFmtId="0" fontId="64" fillId="28" borderId="70" xfId="0" applyFont="1" applyFill="1" applyBorder="1" applyAlignment="1">
      <alignment horizontal="left" vertical="top" wrapText="1"/>
    </xf>
    <xf numFmtId="0" fontId="64" fillId="28" borderId="70" xfId="0" applyFont="1" applyFill="1" applyBorder="1" applyAlignment="1">
      <alignment horizontal="right" vertical="top" wrapText="1"/>
    </xf>
    <xf numFmtId="0" fontId="64" fillId="28" borderId="0" xfId="0" applyFont="1" applyFill="1" applyAlignment="1">
      <alignment horizontal="center" vertical="top" wrapText="1"/>
    </xf>
    <xf numFmtId="0" fontId="64" fillId="28" borderId="0" xfId="0" applyFont="1" applyFill="1" applyAlignment="1">
      <alignment horizontal="right" vertical="top" wrapText="1"/>
    </xf>
    <xf numFmtId="0" fontId="63" fillId="28" borderId="65" xfId="0" applyFont="1" applyFill="1" applyBorder="1" applyAlignment="1">
      <alignment horizontal="left" vertical="top" wrapText="1"/>
    </xf>
    <xf numFmtId="0" fontId="63" fillId="28" borderId="0" xfId="0" applyFont="1" applyFill="1" applyAlignment="1">
      <alignment horizontal="left" vertical="top" wrapText="1"/>
    </xf>
    <xf numFmtId="0" fontId="63" fillId="28" borderId="0" xfId="0" applyFont="1" applyFill="1" applyAlignment="1">
      <alignment horizontal="right" vertical="top" wrapText="1"/>
    </xf>
    <xf numFmtId="0" fontId="63" fillId="28" borderId="65" xfId="0" applyFont="1" applyFill="1" applyBorder="1" applyAlignment="1">
      <alignment horizontal="right" vertical="top" wrapText="1"/>
    </xf>
    <xf numFmtId="0" fontId="71" fillId="4" borderId="89" xfId="0" applyFont="1" applyFill="1" applyBorder="1" applyAlignment="1">
      <alignment horizontal="center" vertical="center" wrapText="1"/>
    </xf>
    <xf numFmtId="0" fontId="71" fillId="4" borderId="90" xfId="0" applyFont="1" applyFill="1" applyBorder="1" applyAlignment="1">
      <alignment horizontal="center" vertical="center" wrapText="1"/>
    </xf>
    <xf numFmtId="0" fontId="71" fillId="4" borderId="91" xfId="0" applyFont="1" applyFill="1" applyBorder="1" applyAlignment="1">
      <alignment horizontal="center" vertical="center" wrapText="1"/>
    </xf>
    <xf numFmtId="0" fontId="21" fillId="0" borderId="50" xfId="0" applyFont="1" applyBorder="1" applyAlignment="1">
      <alignment horizontal="left" vertical="top"/>
    </xf>
    <xf numFmtId="0" fontId="21" fillId="0" borderId="46" xfId="0" applyFont="1" applyBorder="1" applyAlignment="1">
      <alignment horizontal="left" vertical="top"/>
    </xf>
    <xf numFmtId="182" fontId="19" fillId="0" borderId="86" xfId="0" applyNumberFormat="1" applyFont="1" applyBorder="1" applyAlignment="1">
      <alignment horizontal="right" wrapText="1"/>
    </xf>
    <xf numFmtId="182" fontId="19" fillId="0" borderId="87" xfId="0" applyNumberFormat="1" applyFont="1" applyBorder="1" applyAlignment="1">
      <alignment horizontal="right" wrapText="1"/>
    </xf>
    <xf numFmtId="182" fontId="19" fillId="0" borderId="23" xfId="0" applyNumberFormat="1" applyFont="1" applyBorder="1" applyAlignment="1">
      <alignment horizontal="right" wrapText="1"/>
    </xf>
    <xf numFmtId="182" fontId="19" fillId="0" borderId="47" xfId="0" applyNumberFormat="1" applyFont="1" applyBorder="1" applyAlignment="1">
      <alignment horizontal="right" wrapText="1"/>
    </xf>
    <xf numFmtId="0" fontId="30" fillId="0" borderId="52" xfId="0" applyFont="1" applyBorder="1" applyAlignment="1">
      <alignment horizontal="center" vertical="center"/>
    </xf>
    <xf numFmtId="0" fontId="30" fillId="0" borderId="49" xfId="0" applyFont="1" applyBorder="1" applyAlignment="1">
      <alignment horizontal="center" vertical="center"/>
    </xf>
    <xf numFmtId="0" fontId="20" fillId="0" borderId="29" xfId="0" applyFont="1" applyBorder="1" applyAlignment="1">
      <alignment horizontal="left" vertical="center"/>
    </xf>
    <xf numFmtId="0" fontId="20" fillId="0" borderId="46" xfId="0" applyFont="1" applyBorder="1" applyAlignment="1">
      <alignment horizontal="left" vertical="center"/>
    </xf>
    <xf numFmtId="0" fontId="20" fillId="0" borderId="86" xfId="0" applyFont="1" applyBorder="1" applyAlignment="1">
      <alignment horizontal="left" vertical="center"/>
    </xf>
    <xf numFmtId="0" fontId="20" fillId="0" borderId="87" xfId="0" applyFont="1" applyBorder="1" applyAlignment="1">
      <alignment horizontal="left" vertical="center"/>
    </xf>
    <xf numFmtId="0" fontId="20" fillId="0" borderId="17" xfId="0" applyFont="1" applyBorder="1" applyAlignment="1">
      <alignment horizontal="center"/>
    </xf>
    <xf numFmtId="0" fontId="20" fillId="0" borderId="51" xfId="0" applyFont="1" applyBorder="1" applyAlignment="1">
      <alignment horizontal="right"/>
    </xf>
    <xf numFmtId="0" fontId="20" fillId="0" borderId="52" xfId="0" applyFont="1" applyBorder="1" applyAlignment="1">
      <alignment horizontal="right"/>
    </xf>
    <xf numFmtId="0" fontId="20" fillId="0" borderId="49" xfId="0" applyFont="1" applyBorder="1" applyAlignment="1">
      <alignment horizontal="right"/>
    </xf>
    <xf numFmtId="184" fontId="20" fillId="0" borderId="51" xfId="0" applyNumberFormat="1" applyFont="1" applyBorder="1" applyAlignment="1">
      <alignment horizontal="right"/>
    </xf>
    <xf numFmtId="184" fontId="20" fillId="0" borderId="52" xfId="0" applyNumberFormat="1" applyFont="1" applyBorder="1" applyAlignment="1">
      <alignment horizontal="right"/>
    </xf>
    <xf numFmtId="184" fontId="20" fillId="0" borderId="49" xfId="0" applyNumberFormat="1" applyFont="1" applyBorder="1" applyAlignment="1">
      <alignment horizontal="right"/>
    </xf>
    <xf numFmtId="0" fontId="20" fillId="0" borderId="50" xfId="0" applyFont="1" applyBorder="1" applyAlignment="1">
      <alignment horizontal="right"/>
    </xf>
    <xf numFmtId="0" fontId="20" fillId="0" borderId="17" xfId="0" applyFont="1" applyBorder="1" applyAlignment="1">
      <alignment horizontal="center" wrapText="1"/>
    </xf>
    <xf numFmtId="0" fontId="62" fillId="0" borderId="46" xfId="0" applyFont="1" applyBorder="1" applyAlignment="1">
      <alignment horizontal="center" vertical="center"/>
    </xf>
    <xf numFmtId="0" fontId="62" fillId="0" borderId="47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/>
    </xf>
    <xf numFmtId="0" fontId="20" fillId="0" borderId="46" xfId="0" applyFont="1" applyBorder="1" applyAlignment="1">
      <alignment horizontal="center"/>
    </xf>
    <xf numFmtId="0" fontId="20" fillId="0" borderId="23" xfId="0" applyFont="1" applyBorder="1" applyAlignment="1">
      <alignment horizontal="center"/>
    </xf>
    <xf numFmtId="0" fontId="20" fillId="0" borderId="47" xfId="0" applyFont="1" applyBorder="1" applyAlignment="1">
      <alignment horizontal="center"/>
    </xf>
    <xf numFmtId="0" fontId="20" fillId="0" borderId="50" xfId="0" applyFont="1" applyBorder="1" applyAlignment="1">
      <alignment horizontal="left" vertical="center"/>
    </xf>
    <xf numFmtId="0" fontId="20" fillId="0" borderId="23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182" fontId="19" fillId="0" borderId="29" xfId="0" applyNumberFormat="1" applyFont="1" applyBorder="1" applyAlignment="1">
      <alignment horizontal="right" wrapText="1"/>
    </xf>
    <xf numFmtId="182" fontId="19" fillId="0" borderId="46" xfId="0" applyNumberFormat="1" applyFont="1" applyBorder="1" applyAlignment="1">
      <alignment horizontal="right" wrapText="1"/>
    </xf>
    <xf numFmtId="0" fontId="20" fillId="0" borderId="51" xfId="0" applyFont="1" applyBorder="1" applyAlignment="1">
      <alignment horizontal="right" wrapText="1"/>
    </xf>
    <xf numFmtId="0" fontId="20" fillId="0" borderId="52" xfId="0" applyFont="1" applyBorder="1" applyAlignment="1">
      <alignment horizontal="right" wrapText="1"/>
    </xf>
    <xf numFmtId="0" fontId="20" fillId="0" borderId="49" xfId="0" applyFont="1" applyBorder="1" applyAlignment="1">
      <alignment horizontal="right" wrapText="1"/>
    </xf>
    <xf numFmtId="0" fontId="20" fillId="0" borderId="23" xfId="0" applyFont="1" applyBorder="1" applyAlignment="1">
      <alignment horizontal="right" wrapText="1"/>
    </xf>
    <xf numFmtId="0" fontId="20" fillId="0" borderId="22" xfId="0" applyFont="1" applyBorder="1" applyAlignment="1">
      <alignment horizontal="right" wrapText="1"/>
    </xf>
    <xf numFmtId="0" fontId="20" fillId="0" borderId="3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31" fillId="0" borderId="52" xfId="0" applyFont="1" applyBorder="1" applyAlignment="1">
      <alignment horizontal="center" wrapText="1"/>
    </xf>
    <xf numFmtId="0" fontId="30" fillId="0" borderId="52" xfId="0" applyFont="1" applyBorder="1" applyAlignment="1">
      <alignment horizontal="center" wrapText="1"/>
    </xf>
    <xf numFmtId="0" fontId="30" fillId="0" borderId="49" xfId="0" applyFont="1" applyBorder="1" applyAlignment="1">
      <alignment horizontal="center" wrapText="1"/>
    </xf>
    <xf numFmtId="0" fontId="30" fillId="0" borderId="52" xfId="0" applyFont="1" applyBorder="1" applyAlignment="1">
      <alignment horizontal="center"/>
    </xf>
    <xf numFmtId="0" fontId="30" fillId="0" borderId="49" xfId="0" applyFont="1" applyBorder="1" applyAlignment="1">
      <alignment horizontal="center"/>
    </xf>
    <xf numFmtId="0" fontId="31" fillId="0" borderId="51" xfId="0" applyFont="1" applyBorder="1" applyAlignment="1">
      <alignment horizontal="center" vertical="center"/>
    </xf>
    <xf numFmtId="0" fontId="31" fillId="0" borderId="52" xfId="0" applyFont="1" applyBorder="1" applyAlignment="1">
      <alignment horizontal="center" vertical="center"/>
    </xf>
    <xf numFmtId="0" fontId="31" fillId="0" borderId="49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top" wrapText="1"/>
    </xf>
    <xf numFmtId="0" fontId="20" fillId="0" borderId="20" xfId="0" applyFont="1" applyBorder="1" applyAlignment="1">
      <alignment horizontal="center" vertical="top" wrapText="1"/>
    </xf>
    <xf numFmtId="0" fontId="20" fillId="0" borderId="46" xfId="0" applyFont="1" applyBorder="1" applyAlignment="1">
      <alignment horizontal="center" vertical="top" wrapText="1"/>
    </xf>
    <xf numFmtId="0" fontId="20" fillId="0" borderId="47" xfId="0" applyFont="1" applyBorder="1" applyAlignment="1">
      <alignment horizontal="center" vertical="top" wrapText="1"/>
    </xf>
    <xf numFmtId="0" fontId="31" fillId="0" borderId="29" xfId="0" applyFont="1" applyBorder="1" applyAlignment="1">
      <alignment vertical="center" wrapText="1"/>
    </xf>
    <xf numFmtId="0" fontId="31" fillId="0" borderId="50" xfId="0" applyFont="1" applyBorder="1" applyAlignment="1">
      <alignment vertical="center" wrapText="1"/>
    </xf>
    <xf numFmtId="0" fontId="31" fillId="0" borderId="46" xfId="0" applyFont="1" applyBorder="1" applyAlignment="1">
      <alignment vertical="center" wrapText="1"/>
    </xf>
    <xf numFmtId="0" fontId="30" fillId="0" borderId="22" xfId="0" applyFont="1" applyBorder="1" applyAlignment="1">
      <alignment horizontal="left" vertical="center" wrapText="1"/>
    </xf>
    <xf numFmtId="0" fontId="30" fillId="0" borderId="47" xfId="0" applyFont="1" applyBorder="1" applyAlignment="1">
      <alignment horizontal="left" vertical="center" wrapText="1"/>
    </xf>
    <xf numFmtId="0" fontId="31" fillId="0" borderId="30" xfId="0" applyFont="1" applyBorder="1" applyAlignment="1">
      <alignment horizontal="center" vertical="top" wrapText="1"/>
    </xf>
    <xf numFmtId="0" fontId="31" fillId="0" borderId="20" xfId="0" applyFont="1" applyBorder="1" applyAlignment="1">
      <alignment horizontal="center" vertical="top" wrapText="1"/>
    </xf>
    <xf numFmtId="0" fontId="20" fillId="0" borderId="51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31" fillId="0" borderId="29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20" fillId="0" borderId="30" xfId="5" applyFont="1" applyBorder="1" applyAlignment="1">
      <alignment horizontal="center" vertical="center" wrapText="1"/>
    </xf>
    <xf numFmtId="0" fontId="20" fillId="0" borderId="20" xfId="5" applyFont="1" applyBorder="1" applyAlignment="1">
      <alignment horizontal="center" vertical="center" wrapText="1"/>
    </xf>
    <xf numFmtId="0" fontId="20" fillId="0" borderId="23" xfId="5" applyFont="1" applyBorder="1" applyAlignment="1">
      <alignment horizontal="right" wrapText="1"/>
    </xf>
    <xf numFmtId="0" fontId="20" fillId="0" borderId="52" xfId="5" applyFont="1" applyBorder="1" applyAlignment="1">
      <alignment horizontal="right" wrapText="1"/>
    </xf>
    <xf numFmtId="0" fontId="20" fillId="0" borderId="22" xfId="5" applyFont="1" applyBorder="1" applyAlignment="1">
      <alignment horizontal="right" wrapText="1"/>
    </xf>
    <xf numFmtId="0" fontId="20" fillId="0" borderId="49" xfId="5" applyFont="1" applyBorder="1" applyAlignment="1">
      <alignment horizontal="right" wrapText="1"/>
    </xf>
    <xf numFmtId="0" fontId="20" fillId="0" borderId="51" xfId="5" applyFont="1" applyBorder="1" applyAlignment="1">
      <alignment horizontal="right" wrapText="1"/>
    </xf>
    <xf numFmtId="0" fontId="20" fillId="0" borderId="51" xfId="19" applyFont="1" applyBorder="1" applyAlignment="1">
      <alignment horizontal="right" wrapText="1"/>
    </xf>
    <xf numFmtId="0" fontId="20" fillId="0" borderId="52" xfId="19" applyFont="1" applyBorder="1" applyAlignment="1">
      <alignment horizontal="right" wrapText="1"/>
    </xf>
    <xf numFmtId="0" fontId="20" fillId="0" borderId="49" xfId="19" applyFont="1" applyBorder="1" applyAlignment="1">
      <alignment horizontal="right" wrapText="1"/>
    </xf>
    <xf numFmtId="0" fontId="20" fillId="0" borderId="23" xfId="19" applyFont="1" applyBorder="1" applyAlignment="1">
      <alignment horizontal="right" wrapText="1"/>
    </xf>
    <xf numFmtId="0" fontId="20" fillId="0" borderId="22" xfId="19" applyFont="1" applyBorder="1" applyAlignment="1">
      <alignment horizontal="right" wrapText="1"/>
    </xf>
    <xf numFmtId="0" fontId="20" fillId="0" borderId="17" xfId="19" applyFont="1" applyBorder="1" applyAlignment="1">
      <alignment horizontal="center" wrapText="1"/>
    </xf>
    <xf numFmtId="0" fontId="20" fillId="0" borderId="29" xfId="19" applyFont="1" applyBorder="1" applyAlignment="1">
      <alignment horizontal="left" vertical="center"/>
    </xf>
    <xf numFmtId="0" fontId="20" fillId="0" borderId="50" xfId="19" applyFont="1" applyBorder="1" applyAlignment="1">
      <alignment horizontal="left" vertical="center"/>
    </xf>
    <xf numFmtId="0" fontId="20" fillId="0" borderId="23" xfId="19" applyFont="1" applyBorder="1" applyAlignment="1">
      <alignment horizontal="left" vertical="center"/>
    </xf>
    <xf numFmtId="0" fontId="20" fillId="0" borderId="22" xfId="19" applyFont="1" applyBorder="1" applyAlignment="1">
      <alignment horizontal="left" vertical="center"/>
    </xf>
    <xf numFmtId="0" fontId="62" fillId="0" borderId="46" xfId="19" applyFont="1" applyBorder="1" applyAlignment="1">
      <alignment horizontal="center" vertical="center"/>
    </xf>
    <xf numFmtId="0" fontId="62" fillId="0" borderId="47" xfId="19" applyFont="1" applyBorder="1" applyAlignment="1">
      <alignment horizontal="center" vertical="center"/>
    </xf>
    <xf numFmtId="0" fontId="20" fillId="0" borderId="29" xfId="19" applyFont="1" applyBorder="1" applyAlignment="1">
      <alignment horizontal="center"/>
    </xf>
    <xf numFmtId="0" fontId="20" fillId="0" borderId="46" xfId="19" applyFont="1" applyBorder="1" applyAlignment="1">
      <alignment horizontal="center"/>
    </xf>
    <xf numFmtId="0" fontId="20" fillId="0" borderId="23" xfId="19" applyFont="1" applyBorder="1" applyAlignment="1">
      <alignment horizontal="center"/>
    </xf>
    <xf numFmtId="0" fontId="20" fillId="0" borderId="47" xfId="19" applyFont="1" applyBorder="1" applyAlignment="1">
      <alignment horizontal="center"/>
    </xf>
    <xf numFmtId="0" fontId="20" fillId="0" borderId="17" xfId="19" applyFont="1" applyBorder="1" applyAlignment="1">
      <alignment horizontal="center"/>
    </xf>
    <xf numFmtId="182" fontId="21" fillId="0" borderId="29" xfId="19" applyNumberFormat="1" applyFont="1" applyBorder="1" applyAlignment="1">
      <alignment horizontal="right" vertical="top" wrapText="1"/>
    </xf>
    <xf numFmtId="182" fontId="21" fillId="0" borderId="46" xfId="19" applyNumberFormat="1" applyFont="1" applyBorder="1" applyAlignment="1">
      <alignment horizontal="right" vertical="top" wrapText="1"/>
    </xf>
    <xf numFmtId="182" fontId="21" fillId="0" borderId="86" xfId="19" applyNumberFormat="1" applyFont="1" applyBorder="1" applyAlignment="1">
      <alignment horizontal="right" vertical="top" wrapText="1"/>
    </xf>
    <xf numFmtId="182" fontId="21" fillId="0" borderId="87" xfId="19" applyNumberFormat="1" applyFont="1" applyBorder="1" applyAlignment="1">
      <alignment horizontal="right" vertical="top" wrapText="1"/>
    </xf>
    <xf numFmtId="0" fontId="20" fillId="0" borderId="30" xfId="19" applyFont="1" applyBorder="1" applyAlignment="1">
      <alignment horizontal="center" vertical="center" wrapText="1"/>
    </xf>
    <xf numFmtId="0" fontId="20" fillId="0" borderId="20" xfId="19" applyFont="1" applyBorder="1" applyAlignment="1">
      <alignment horizontal="center" vertical="center" wrapText="1"/>
    </xf>
    <xf numFmtId="182" fontId="21" fillId="0" borderId="23" xfId="19" applyNumberFormat="1" applyFont="1" applyBorder="1" applyAlignment="1">
      <alignment horizontal="right" vertical="top" wrapText="1"/>
    </xf>
    <xf numFmtId="182" fontId="21" fillId="0" borderId="47" xfId="19" applyNumberFormat="1" applyFont="1" applyBorder="1" applyAlignment="1">
      <alignment horizontal="right" vertical="top" wrapText="1"/>
    </xf>
    <xf numFmtId="0" fontId="20" fillId="0" borderId="51" xfId="19" applyFont="1" applyBorder="1" applyAlignment="1">
      <alignment horizontal="right"/>
    </xf>
    <xf numFmtId="0" fontId="20" fillId="0" borderId="52" xfId="19" applyFont="1" applyBorder="1" applyAlignment="1">
      <alignment horizontal="right"/>
    </xf>
    <xf numFmtId="0" fontId="20" fillId="0" borderId="49" xfId="19" applyFont="1" applyBorder="1" applyAlignment="1">
      <alignment horizontal="right"/>
    </xf>
    <xf numFmtId="182" fontId="21" fillId="0" borderId="23" xfId="5" applyNumberFormat="1" applyFont="1" applyBorder="1" applyAlignment="1">
      <alignment horizontal="right" vertical="top" wrapText="1"/>
    </xf>
    <xf numFmtId="182" fontId="21" fillId="0" borderId="47" xfId="5" applyNumberFormat="1" applyFont="1" applyBorder="1" applyAlignment="1">
      <alignment horizontal="right" vertical="top" wrapText="1"/>
    </xf>
    <xf numFmtId="0" fontId="20" fillId="0" borderId="51" xfId="5" applyFont="1" applyBorder="1" applyAlignment="1">
      <alignment horizontal="right"/>
    </xf>
    <xf numFmtId="0" fontId="20" fillId="0" borderId="52" xfId="5" applyFont="1" applyBorder="1" applyAlignment="1">
      <alignment horizontal="right"/>
    </xf>
    <xf numFmtId="0" fontId="20" fillId="0" borderId="49" xfId="5" applyFont="1" applyBorder="1" applyAlignment="1">
      <alignment horizontal="right"/>
    </xf>
    <xf numFmtId="0" fontId="20" fillId="0" borderId="29" xfId="5" applyFont="1" applyBorder="1" applyAlignment="1">
      <alignment horizontal="left" vertical="center"/>
    </xf>
    <xf numFmtId="0" fontId="20" fillId="0" borderId="50" xfId="5" applyFont="1" applyBorder="1" applyAlignment="1">
      <alignment horizontal="left" vertical="center"/>
    </xf>
    <xf numFmtId="0" fontId="20" fillId="0" borderId="23" xfId="5" applyFont="1" applyBorder="1" applyAlignment="1">
      <alignment horizontal="left" vertical="center"/>
    </xf>
    <xf numFmtId="0" fontId="20" fillId="0" borderId="22" xfId="5" applyFont="1" applyBorder="1" applyAlignment="1">
      <alignment horizontal="left" vertical="center"/>
    </xf>
    <xf numFmtId="0" fontId="62" fillId="0" borderId="46" xfId="5" applyFont="1" applyBorder="1" applyAlignment="1">
      <alignment horizontal="center" vertical="center"/>
    </xf>
    <xf numFmtId="0" fontId="62" fillId="0" borderId="47" xfId="5" applyFont="1" applyBorder="1" applyAlignment="1">
      <alignment horizontal="center" vertical="center"/>
    </xf>
    <xf numFmtId="0" fontId="31" fillId="0" borderId="23" xfId="0" applyFont="1" applyBorder="1" applyAlignment="1">
      <alignment horizontal="left" vertical="center"/>
    </xf>
    <xf numFmtId="0" fontId="31" fillId="0" borderId="47" xfId="0" applyFont="1" applyBorder="1" applyAlignment="1">
      <alignment horizontal="left" vertical="center"/>
    </xf>
    <xf numFmtId="0" fontId="20" fillId="0" borderId="23" xfId="0" applyFont="1" applyBorder="1" applyAlignment="1">
      <alignment horizontal="right"/>
    </xf>
    <xf numFmtId="0" fontId="20" fillId="0" borderId="22" xfId="0" applyFont="1" applyBorder="1" applyAlignment="1">
      <alignment horizontal="right"/>
    </xf>
    <xf numFmtId="182" fontId="21" fillId="0" borderId="86" xfId="5" applyNumberFormat="1" applyFont="1" applyBorder="1" applyAlignment="1">
      <alignment horizontal="right" vertical="top" wrapText="1"/>
    </xf>
    <xf numFmtId="182" fontId="21" fillId="0" borderId="87" xfId="5" applyNumberFormat="1" applyFont="1" applyBorder="1" applyAlignment="1">
      <alignment horizontal="right" vertical="top" wrapText="1"/>
    </xf>
    <xf numFmtId="0" fontId="20" fillId="0" borderId="46" xfId="5" applyFont="1" applyBorder="1" applyAlignment="1">
      <alignment horizontal="left" vertical="center"/>
    </xf>
    <xf numFmtId="0" fontId="20" fillId="0" borderId="86" xfId="5" applyFont="1" applyBorder="1" applyAlignment="1">
      <alignment horizontal="left" vertical="center"/>
    </xf>
    <xf numFmtId="0" fontId="20" fillId="0" borderId="87" xfId="5" applyFont="1" applyBorder="1" applyAlignment="1">
      <alignment horizontal="left" vertical="center"/>
    </xf>
    <xf numFmtId="0" fontId="30" fillId="0" borderId="30" xfId="5" applyFont="1" applyBorder="1" applyAlignment="1">
      <alignment horizontal="left" vertical="top"/>
    </xf>
    <xf numFmtId="0" fontId="30" fillId="0" borderId="20" xfId="5" applyFont="1" applyBorder="1" applyAlignment="1">
      <alignment horizontal="left" vertical="top"/>
    </xf>
    <xf numFmtId="0" fontId="30" fillId="0" borderId="52" xfId="5" applyFont="1" applyBorder="1" applyAlignment="1">
      <alignment horizontal="center" vertical="center"/>
    </xf>
    <xf numFmtId="0" fontId="30" fillId="0" borderId="49" xfId="5" applyFont="1" applyBorder="1" applyAlignment="1">
      <alignment horizontal="center" vertical="center"/>
    </xf>
    <xf numFmtId="0" fontId="19" fillId="0" borderId="51" xfId="5" applyFont="1" applyBorder="1" applyAlignment="1">
      <alignment horizontal="center" vertical="center" wrapText="1"/>
    </xf>
    <xf numFmtId="0" fontId="19" fillId="0" borderId="52" xfId="5" applyFont="1" applyBorder="1" applyAlignment="1">
      <alignment horizontal="center" vertical="center" wrapText="1"/>
    </xf>
    <xf numFmtId="0" fontId="19" fillId="0" borderId="49" xfId="5" applyFont="1" applyBorder="1" applyAlignment="1">
      <alignment horizontal="center" vertical="center" wrapText="1"/>
    </xf>
    <xf numFmtId="0" fontId="20" fillId="0" borderId="29" xfId="5" applyFont="1" applyBorder="1" applyAlignment="1">
      <alignment horizontal="center"/>
    </xf>
    <xf numFmtId="0" fontId="20" fillId="0" borderId="46" xfId="5" applyFont="1" applyBorder="1" applyAlignment="1">
      <alignment horizontal="center"/>
    </xf>
    <xf numFmtId="0" fontId="20" fillId="0" borderId="23" xfId="5" applyFont="1" applyBorder="1" applyAlignment="1">
      <alignment horizontal="center"/>
    </xf>
    <xf numFmtId="0" fontId="20" fillId="0" borderId="47" xfId="5" applyFont="1" applyBorder="1" applyAlignment="1">
      <alignment horizontal="center"/>
    </xf>
    <xf numFmtId="0" fontId="20" fillId="0" borderId="17" xfId="5" applyFont="1" applyBorder="1" applyAlignment="1">
      <alignment horizontal="center"/>
    </xf>
    <xf numFmtId="0" fontId="20" fillId="0" borderId="17" xfId="5" applyFont="1" applyBorder="1" applyAlignment="1">
      <alignment horizontal="center" wrapText="1"/>
    </xf>
    <xf numFmtId="0" fontId="20" fillId="0" borderId="46" xfId="19" applyFont="1" applyBorder="1" applyAlignment="1">
      <alignment horizontal="left" vertical="center"/>
    </xf>
    <xf numFmtId="0" fontId="20" fillId="0" borderId="86" xfId="19" applyFont="1" applyBorder="1" applyAlignment="1">
      <alignment horizontal="left" vertical="center"/>
    </xf>
    <xf numFmtId="0" fontId="20" fillId="0" borderId="87" xfId="19" applyFont="1" applyBorder="1" applyAlignment="1">
      <alignment horizontal="left" vertical="center"/>
    </xf>
    <xf numFmtId="0" fontId="30" fillId="0" borderId="30" xfId="19" applyFont="1" applyBorder="1" applyAlignment="1">
      <alignment horizontal="left" vertical="top"/>
    </xf>
    <xf numFmtId="0" fontId="30" fillId="0" borderId="20" xfId="19" applyFont="1" applyBorder="1" applyAlignment="1">
      <alignment horizontal="left" vertical="top"/>
    </xf>
    <xf numFmtId="0" fontId="30" fillId="0" borderId="52" xfId="19" applyFont="1" applyBorder="1" applyAlignment="1">
      <alignment horizontal="center" vertical="center"/>
    </xf>
    <xf numFmtId="0" fontId="30" fillId="0" borderId="49" xfId="19" applyFont="1" applyBorder="1" applyAlignment="1">
      <alignment horizontal="center" vertical="center"/>
    </xf>
    <xf numFmtId="0" fontId="19" fillId="0" borderId="51" xfId="19" applyFont="1" applyBorder="1" applyAlignment="1">
      <alignment horizontal="center" vertical="center" wrapText="1"/>
    </xf>
    <xf numFmtId="0" fontId="19" fillId="0" borderId="52" xfId="19" applyFont="1" applyBorder="1" applyAlignment="1">
      <alignment horizontal="center" vertical="center" wrapText="1"/>
    </xf>
    <xf numFmtId="0" fontId="19" fillId="0" borderId="49" xfId="19" applyFont="1" applyBorder="1" applyAlignment="1">
      <alignment horizontal="center" vertical="center" wrapText="1"/>
    </xf>
    <xf numFmtId="0" fontId="21" fillId="0" borderId="22" xfId="19" applyFont="1" applyBorder="1" applyAlignment="1">
      <alignment horizontal="left" vertical="top"/>
    </xf>
    <xf numFmtId="0" fontId="21" fillId="0" borderId="47" xfId="19" applyFont="1" applyBorder="1" applyAlignment="1">
      <alignment horizontal="left" vertical="top"/>
    </xf>
    <xf numFmtId="184" fontId="20" fillId="0" borderId="51" xfId="19" applyNumberFormat="1" applyFont="1" applyBorder="1" applyAlignment="1">
      <alignment horizontal="right"/>
    </xf>
    <xf numFmtId="184" fontId="20" fillId="0" borderId="52" xfId="19" applyNumberFormat="1" applyFont="1" applyBorder="1" applyAlignment="1">
      <alignment horizontal="right"/>
    </xf>
    <xf numFmtId="184" fontId="20" fillId="0" borderId="49" xfId="19" applyNumberFormat="1" applyFont="1" applyBorder="1" applyAlignment="1">
      <alignment horizontal="right"/>
    </xf>
    <xf numFmtId="0" fontId="21" fillId="0" borderId="50" xfId="5" applyFont="1" applyBorder="1" applyAlignment="1">
      <alignment horizontal="left" vertical="top"/>
    </xf>
    <xf numFmtId="0" fontId="21" fillId="0" borderId="46" xfId="5" applyFont="1" applyBorder="1" applyAlignment="1">
      <alignment horizontal="left" vertical="top"/>
    </xf>
    <xf numFmtId="0" fontId="21" fillId="0" borderId="0" xfId="5" applyFont="1" applyAlignment="1">
      <alignment horizontal="left" vertical="top"/>
    </xf>
    <xf numFmtId="0" fontId="21" fillId="0" borderId="87" xfId="5" applyFont="1" applyBorder="1" applyAlignment="1">
      <alignment horizontal="left" vertical="top"/>
    </xf>
    <xf numFmtId="0" fontId="21" fillId="0" borderId="22" xfId="5" applyFont="1" applyBorder="1" applyAlignment="1">
      <alignment horizontal="left" vertical="top"/>
    </xf>
    <xf numFmtId="0" fontId="21" fillId="0" borderId="47" xfId="5" applyFont="1" applyBorder="1" applyAlignment="1">
      <alignment horizontal="left" vertical="top"/>
    </xf>
    <xf numFmtId="184" fontId="20" fillId="0" borderId="51" xfId="5" applyNumberFormat="1" applyFont="1" applyBorder="1" applyAlignment="1">
      <alignment horizontal="right"/>
    </xf>
    <xf numFmtId="184" fontId="20" fillId="0" borderId="52" xfId="5" applyNumberFormat="1" applyFont="1" applyBorder="1" applyAlignment="1">
      <alignment horizontal="right"/>
    </xf>
    <xf numFmtId="184" fontId="20" fillId="0" borderId="49" xfId="5" applyNumberFormat="1" applyFont="1" applyBorder="1" applyAlignment="1">
      <alignment horizontal="right"/>
    </xf>
    <xf numFmtId="0" fontId="20" fillId="0" borderId="50" xfId="5" applyFont="1" applyBorder="1" applyAlignment="1">
      <alignment horizontal="right"/>
    </xf>
    <xf numFmtId="182" fontId="21" fillId="0" borderId="29" xfId="5" applyNumberFormat="1" applyFont="1" applyBorder="1" applyAlignment="1">
      <alignment horizontal="right" vertical="top" wrapText="1"/>
    </xf>
    <xf numFmtId="182" fontId="21" fillId="0" borderId="46" xfId="5" applyNumberFormat="1" applyFont="1" applyBorder="1" applyAlignment="1">
      <alignment horizontal="right" vertical="top" wrapText="1"/>
    </xf>
    <xf numFmtId="0" fontId="20" fillId="0" borderId="51" xfId="5" applyFont="1" applyBorder="1" applyAlignment="1">
      <alignment horizontal="center" vertical="center"/>
    </xf>
    <xf numFmtId="0" fontId="20" fillId="0" borderId="52" xfId="5" applyFont="1" applyBorder="1" applyAlignment="1">
      <alignment horizontal="center" vertical="center"/>
    </xf>
    <xf numFmtId="0" fontId="20" fillId="0" borderId="49" xfId="5" applyFont="1" applyBorder="1" applyAlignment="1">
      <alignment horizontal="center" vertical="center"/>
    </xf>
    <xf numFmtId="0" fontId="30" fillId="0" borderId="52" xfId="5" applyFont="1" applyBorder="1" applyAlignment="1">
      <alignment horizontal="center"/>
    </xf>
    <xf numFmtId="0" fontId="30" fillId="0" borderId="49" xfId="5" applyFont="1" applyBorder="1" applyAlignment="1">
      <alignment horizontal="center"/>
    </xf>
    <xf numFmtId="0" fontId="31" fillId="0" borderId="52" xfId="5" applyFont="1" applyBorder="1" applyAlignment="1">
      <alignment horizontal="center" wrapText="1"/>
    </xf>
    <xf numFmtId="0" fontId="30" fillId="0" borderId="52" xfId="5" applyFont="1" applyBorder="1" applyAlignment="1">
      <alignment horizontal="center" wrapText="1"/>
    </xf>
    <xf numFmtId="0" fontId="30" fillId="0" borderId="49" xfId="5" applyFont="1" applyBorder="1" applyAlignment="1">
      <alignment horizontal="center" wrapText="1"/>
    </xf>
    <xf numFmtId="0" fontId="30" fillId="0" borderId="23" xfId="5" applyFont="1" applyBorder="1" applyAlignment="1">
      <alignment horizontal="left" vertical="top" wrapText="1"/>
    </xf>
    <xf numFmtId="0" fontId="30" fillId="0" borderId="22" xfId="5" applyFont="1" applyBorder="1" applyAlignment="1">
      <alignment horizontal="left" vertical="top" wrapText="1"/>
    </xf>
    <xf numFmtId="0" fontId="30" fillId="0" borderId="47" xfId="5" applyFont="1" applyBorder="1" applyAlignment="1">
      <alignment horizontal="left" vertical="top" wrapText="1"/>
    </xf>
    <xf numFmtId="0" fontId="20" fillId="0" borderId="0" xfId="5" applyFont="1" applyAlignment="1">
      <alignment horizontal="left" vertical="center"/>
    </xf>
    <xf numFmtId="0" fontId="20" fillId="0" borderId="51" xfId="5" applyFont="1" applyBorder="1" applyAlignment="1">
      <alignment horizontal="center" vertical="center" wrapText="1"/>
    </xf>
    <xf numFmtId="0" fontId="20" fillId="0" borderId="49" xfId="5" applyFont="1" applyBorder="1" applyAlignment="1">
      <alignment horizontal="center" vertical="center" wrapText="1"/>
    </xf>
    <xf numFmtId="0" fontId="20" fillId="0" borderId="30" xfId="5" applyFont="1" applyBorder="1" applyAlignment="1">
      <alignment horizontal="center" vertical="top" wrapText="1"/>
    </xf>
    <xf numFmtId="0" fontId="20" fillId="0" borderId="20" xfId="5" applyFont="1" applyBorder="1" applyAlignment="1">
      <alignment horizontal="center" vertical="top" wrapText="1"/>
    </xf>
    <xf numFmtId="0" fontId="20" fillId="0" borderId="23" xfId="5" applyFont="1" applyBorder="1" applyAlignment="1">
      <alignment horizontal="right"/>
    </xf>
    <xf numFmtId="0" fontId="20" fillId="0" borderId="22" xfId="5" applyFont="1" applyBorder="1" applyAlignment="1">
      <alignment horizontal="right"/>
    </xf>
    <xf numFmtId="0" fontId="31" fillId="0" borderId="30" xfId="5" applyFont="1" applyBorder="1" applyAlignment="1">
      <alignment horizontal="center" vertical="top" wrapText="1"/>
    </xf>
    <xf numFmtId="0" fontId="31" fillId="0" borderId="20" xfId="5" applyFont="1" applyBorder="1" applyAlignment="1">
      <alignment horizontal="center" vertical="top" wrapText="1"/>
    </xf>
    <xf numFmtId="0" fontId="20" fillId="0" borderId="46" xfId="5" applyFont="1" applyBorder="1" applyAlignment="1">
      <alignment horizontal="center" vertical="top" wrapText="1"/>
    </xf>
    <xf numFmtId="0" fontId="20" fillId="0" borderId="47" xfId="5" applyFont="1" applyBorder="1" applyAlignment="1">
      <alignment horizontal="center" vertical="top" wrapText="1"/>
    </xf>
    <xf numFmtId="0" fontId="20" fillId="0" borderId="50" xfId="19" applyFont="1" applyBorder="1" applyAlignment="1">
      <alignment horizontal="right"/>
    </xf>
    <xf numFmtId="0" fontId="21" fillId="0" borderId="0" xfId="19" applyFont="1" applyAlignment="1">
      <alignment horizontal="left" vertical="top"/>
    </xf>
    <xf numFmtId="0" fontId="21" fillId="0" borderId="87" xfId="19" applyFont="1" applyBorder="1" applyAlignment="1">
      <alignment horizontal="left" vertical="top"/>
    </xf>
    <xf numFmtId="0" fontId="31" fillId="0" borderId="30" xfId="19" applyFont="1" applyBorder="1" applyAlignment="1">
      <alignment horizontal="center" vertical="top" wrapText="1"/>
    </xf>
    <xf numFmtId="0" fontId="31" fillId="0" borderId="20" xfId="19" applyFont="1" applyBorder="1" applyAlignment="1">
      <alignment horizontal="center" vertical="top" wrapText="1"/>
    </xf>
    <xf numFmtId="0" fontId="20" fillId="0" borderId="46" xfId="19" applyFont="1" applyBorder="1" applyAlignment="1">
      <alignment horizontal="center" vertical="top" wrapText="1"/>
    </xf>
    <xf numFmtId="0" fontId="20" fillId="0" borderId="47" xfId="19" applyFont="1" applyBorder="1" applyAlignment="1">
      <alignment horizontal="center" vertical="top" wrapText="1"/>
    </xf>
    <xf numFmtId="0" fontId="20" fillId="0" borderId="30" xfId="19" applyFont="1" applyBorder="1" applyAlignment="1">
      <alignment horizontal="center" vertical="top" wrapText="1"/>
    </xf>
    <xf numFmtId="0" fontId="20" fillId="0" borderId="20" xfId="19" applyFont="1" applyBorder="1" applyAlignment="1">
      <alignment horizontal="center" vertical="top" wrapText="1"/>
    </xf>
    <xf numFmtId="0" fontId="21" fillId="0" borderId="50" xfId="19" applyFont="1" applyBorder="1" applyAlignment="1">
      <alignment horizontal="left" vertical="top"/>
    </xf>
    <xf numFmtId="0" fontId="21" fillId="0" borderId="46" xfId="19" applyFont="1" applyBorder="1" applyAlignment="1">
      <alignment horizontal="left" vertical="top"/>
    </xf>
    <xf numFmtId="0" fontId="30" fillId="0" borderId="23" xfId="19" applyFont="1" applyBorder="1" applyAlignment="1">
      <alignment horizontal="left" vertical="top" wrapText="1"/>
    </xf>
    <xf numFmtId="0" fontId="30" fillId="0" borderId="22" xfId="19" applyFont="1" applyBorder="1" applyAlignment="1">
      <alignment horizontal="left" vertical="top" wrapText="1"/>
    </xf>
    <xf numFmtId="0" fontId="30" fillId="0" borderId="47" xfId="19" applyFont="1" applyBorder="1" applyAlignment="1">
      <alignment horizontal="left" vertical="top" wrapText="1"/>
    </xf>
    <xf numFmtId="0" fontId="20" fillId="0" borderId="0" xfId="19" applyFont="1" applyAlignment="1">
      <alignment horizontal="left" vertical="center"/>
    </xf>
    <xf numFmtId="0" fontId="20" fillId="0" borderId="51" xfId="19" applyFont="1" applyBorder="1" applyAlignment="1">
      <alignment horizontal="center" vertical="center" wrapText="1"/>
    </xf>
    <xf numFmtId="0" fontId="20" fillId="0" borderId="49" xfId="19" applyFont="1" applyBorder="1" applyAlignment="1">
      <alignment horizontal="center" vertical="center" wrapText="1"/>
    </xf>
    <xf numFmtId="0" fontId="20" fillId="0" borderId="23" xfId="19" applyFont="1" applyBorder="1" applyAlignment="1">
      <alignment horizontal="right"/>
    </xf>
    <xf numFmtId="0" fontId="20" fillId="0" borderId="22" xfId="19" applyFont="1" applyBorder="1" applyAlignment="1">
      <alignment horizontal="right"/>
    </xf>
    <xf numFmtId="0" fontId="20" fillId="0" borderId="51" xfId="19" applyFont="1" applyBorder="1" applyAlignment="1">
      <alignment horizontal="center" vertical="center"/>
    </xf>
    <xf numFmtId="0" fontId="20" fillId="0" borderId="52" xfId="19" applyFont="1" applyBorder="1" applyAlignment="1">
      <alignment horizontal="center" vertical="center"/>
    </xf>
    <xf numFmtId="0" fontId="20" fillId="0" borderId="49" xfId="19" applyFont="1" applyBorder="1" applyAlignment="1">
      <alignment horizontal="center" vertical="center"/>
    </xf>
    <xf numFmtId="0" fontId="30" fillId="0" borderId="52" xfId="19" applyFont="1" applyBorder="1" applyAlignment="1">
      <alignment horizontal="center"/>
    </xf>
    <xf numFmtId="0" fontId="30" fillId="0" borderId="49" xfId="19" applyFont="1" applyBorder="1" applyAlignment="1">
      <alignment horizontal="center"/>
    </xf>
    <xf numFmtId="0" fontId="31" fillId="0" borderId="52" xfId="19" applyFont="1" applyBorder="1" applyAlignment="1">
      <alignment horizontal="center" wrapText="1"/>
    </xf>
    <xf numFmtId="0" fontId="30" fillId="0" borderId="52" xfId="19" applyFont="1" applyBorder="1" applyAlignment="1">
      <alignment horizontal="center" wrapText="1"/>
    </xf>
    <xf numFmtId="0" fontId="30" fillId="0" borderId="49" xfId="19" applyFont="1" applyBorder="1" applyAlignment="1">
      <alignment horizontal="center" wrapText="1"/>
    </xf>
    <xf numFmtId="0" fontId="20" fillId="0" borderId="17" xfId="19" applyFont="1" applyBorder="1" applyAlignment="1">
      <alignment horizontal="center" vertical="center" wrapText="1"/>
    </xf>
    <xf numFmtId="0" fontId="20" fillId="0" borderId="49" xfId="19" applyFont="1" applyBorder="1" applyAlignment="1">
      <alignment horizontal="center" wrapText="1"/>
    </xf>
    <xf numFmtId="0" fontId="20" fillId="0" borderId="49" xfId="19" applyFont="1" applyBorder="1" applyAlignment="1">
      <alignment horizontal="center"/>
    </xf>
    <xf numFmtId="0" fontId="20" fillId="0" borderId="51" xfId="19" applyFont="1" applyBorder="1" applyAlignment="1">
      <alignment horizontal="center"/>
    </xf>
    <xf numFmtId="0" fontId="30" fillId="0" borderId="23" xfId="0" applyFont="1" applyBorder="1" applyAlignment="1">
      <alignment horizontal="left" vertical="top" wrapText="1"/>
    </xf>
    <xf numFmtId="0" fontId="30" fillId="0" borderId="22" xfId="0" applyFont="1" applyBorder="1" applyAlignment="1">
      <alignment horizontal="left" vertical="top" wrapText="1"/>
    </xf>
    <xf numFmtId="0" fontId="30" fillId="0" borderId="47" xfId="0" applyFont="1" applyBorder="1" applyAlignment="1">
      <alignment horizontal="left" vertical="top" wrapText="1"/>
    </xf>
    <xf numFmtId="0" fontId="21" fillId="0" borderId="0" xfId="0" applyFont="1" applyAlignment="1">
      <alignment horizontal="left" vertical="top"/>
    </xf>
    <xf numFmtId="0" fontId="21" fillId="0" borderId="87" xfId="0" applyFont="1" applyBorder="1" applyAlignment="1">
      <alignment horizontal="left" vertical="top"/>
    </xf>
    <xf numFmtId="0" fontId="21" fillId="0" borderId="22" xfId="0" applyFont="1" applyBorder="1" applyAlignment="1">
      <alignment horizontal="left" vertical="top"/>
    </xf>
    <xf numFmtId="0" fontId="21" fillId="0" borderId="47" xfId="0" applyFont="1" applyBorder="1" applyAlignment="1">
      <alignment horizontal="left" vertical="top"/>
    </xf>
    <xf numFmtId="182" fontId="21" fillId="0" borderId="29" xfId="0" applyNumberFormat="1" applyFont="1" applyBorder="1" applyAlignment="1">
      <alignment horizontal="right" vertical="top" wrapText="1"/>
    </xf>
    <xf numFmtId="182" fontId="21" fillId="0" borderId="46" xfId="0" applyNumberFormat="1" applyFont="1" applyBorder="1" applyAlignment="1">
      <alignment horizontal="right" vertical="top" wrapText="1"/>
    </xf>
    <xf numFmtId="182" fontId="21" fillId="0" borderId="86" xfId="0" applyNumberFormat="1" applyFont="1" applyBorder="1" applyAlignment="1">
      <alignment horizontal="right" vertical="top" wrapText="1"/>
    </xf>
    <xf numFmtId="182" fontId="21" fillId="0" borderId="87" xfId="0" applyNumberFormat="1" applyFont="1" applyBorder="1" applyAlignment="1">
      <alignment horizontal="right" vertical="top" wrapText="1"/>
    </xf>
    <xf numFmtId="182" fontId="21" fillId="0" borderId="23" xfId="0" applyNumberFormat="1" applyFont="1" applyBorder="1" applyAlignment="1">
      <alignment horizontal="right" vertical="top" wrapText="1"/>
    </xf>
    <xf numFmtId="182" fontId="21" fillId="0" borderId="47" xfId="0" applyNumberFormat="1" applyFont="1" applyBorder="1" applyAlignment="1">
      <alignment horizontal="right" vertical="top" wrapText="1"/>
    </xf>
    <xf numFmtId="0" fontId="30" fillId="0" borderId="30" xfId="0" applyFont="1" applyBorder="1" applyAlignment="1">
      <alignment horizontal="left" vertical="top"/>
    </xf>
    <xf numFmtId="0" fontId="30" fillId="0" borderId="20" xfId="0" applyFont="1" applyBorder="1" applyAlignment="1">
      <alignment horizontal="left" vertical="top"/>
    </xf>
    <xf numFmtId="0" fontId="32" fillId="13" borderId="17" xfId="0" applyFont="1" applyFill="1" applyBorder="1" applyAlignment="1">
      <alignment horizontal="left" vertical="top" wrapText="1"/>
    </xf>
    <xf numFmtId="0" fontId="32" fillId="13" borderId="30" xfId="0" applyFont="1" applyFill="1" applyBorder="1" applyAlignment="1">
      <alignment horizontal="right" vertical="top" wrapText="1"/>
    </xf>
    <xf numFmtId="4" fontId="32" fillId="13" borderId="17" xfId="0" applyNumberFormat="1" applyFont="1" applyFill="1" applyBorder="1" applyAlignment="1">
      <alignment horizontal="center" vertical="top" shrinkToFit="1"/>
    </xf>
    <xf numFmtId="0" fontId="32" fillId="13" borderId="20" xfId="0" applyFont="1" applyFill="1" applyBorder="1" applyAlignment="1">
      <alignment horizontal="right" vertical="top" wrapText="1"/>
    </xf>
    <xf numFmtId="0" fontId="24" fillId="0" borderId="17" xfId="0" applyFont="1" applyBorder="1" applyAlignment="1">
      <alignment horizontal="center" vertical="top"/>
    </xf>
    <xf numFmtId="0" fontId="32" fillId="13" borderId="17" xfId="0" applyFont="1" applyFill="1" applyBorder="1" applyAlignment="1">
      <alignment horizontal="center" vertical="top" wrapText="1"/>
    </xf>
    <xf numFmtId="0" fontId="32" fillId="13" borderId="17" xfId="0" applyFont="1" applyFill="1" applyBorder="1" applyAlignment="1">
      <alignment horizontal="left" vertical="top" wrapText="1" indent="1"/>
    </xf>
    <xf numFmtId="0" fontId="0" fillId="13" borderId="17" xfId="0" applyFill="1" applyBorder="1" applyAlignment="1">
      <alignment horizontal="center" vertical="top" wrapText="1"/>
    </xf>
    <xf numFmtId="0" fontId="32" fillId="0" borderId="17" xfId="0" applyFont="1" applyBorder="1" applyAlignment="1">
      <alignment horizontal="left" vertical="top" wrapText="1" indent="2"/>
    </xf>
    <xf numFmtId="0" fontId="32" fillId="13" borderId="14" xfId="0" applyFont="1" applyFill="1" applyBorder="1" applyAlignment="1">
      <alignment horizontal="right" vertical="top" wrapText="1"/>
    </xf>
    <xf numFmtId="0" fontId="32" fillId="13" borderId="13" xfId="0" applyFont="1" applyFill="1" applyBorder="1" applyAlignment="1">
      <alignment horizontal="right" vertical="top" wrapText="1"/>
    </xf>
    <xf numFmtId="4" fontId="32" fillId="13" borderId="12" xfId="0" applyNumberFormat="1" applyFont="1" applyFill="1" applyBorder="1" applyAlignment="1">
      <alignment horizontal="center" vertical="top" shrinkToFit="1"/>
    </xf>
    <xf numFmtId="4" fontId="32" fillId="13" borderId="13" xfId="0" applyNumberFormat="1" applyFont="1" applyFill="1" applyBorder="1" applyAlignment="1">
      <alignment horizontal="center" vertical="top" shrinkToFit="1"/>
    </xf>
    <xf numFmtId="0" fontId="33" fillId="0" borderId="17" xfId="0" applyFont="1" applyBorder="1" applyAlignment="1">
      <alignment horizontal="center" vertical="top"/>
    </xf>
    <xf numFmtId="0" fontId="32" fillId="13" borderId="14" xfId="0" applyFont="1" applyFill="1" applyBorder="1" applyAlignment="1">
      <alignment horizontal="left" vertical="top" wrapText="1"/>
    </xf>
    <xf numFmtId="0" fontId="32" fillId="13" borderId="71" xfId="0" applyFont="1" applyFill="1" applyBorder="1" applyAlignment="1">
      <alignment horizontal="left" vertical="top" wrapText="1"/>
    </xf>
    <xf numFmtId="0" fontId="32" fillId="13" borderId="74" xfId="0" applyFont="1" applyFill="1" applyBorder="1" applyAlignment="1">
      <alignment horizontal="left" vertical="top" wrapText="1"/>
    </xf>
    <xf numFmtId="0" fontId="0" fillId="13" borderId="71" xfId="0" applyFill="1" applyBorder="1" applyAlignment="1">
      <alignment horizontal="center" vertical="top" wrapText="1"/>
    </xf>
    <xf numFmtId="0" fontId="0" fillId="13" borderId="74" xfId="0" applyFill="1" applyBorder="1" applyAlignment="1">
      <alignment horizontal="center" vertical="top" wrapText="1"/>
    </xf>
    <xf numFmtId="0" fontId="32" fillId="0" borderId="72" xfId="0" applyFont="1" applyBorder="1" applyAlignment="1">
      <alignment horizontal="left" vertical="top" wrapText="1" indent="2"/>
    </xf>
    <xf numFmtId="0" fontId="32" fillId="0" borderId="73" xfId="0" applyFont="1" applyBorder="1" applyAlignment="1">
      <alignment horizontal="left" vertical="top" wrapText="1" indent="2"/>
    </xf>
    <xf numFmtId="0" fontId="23" fillId="0" borderId="51" xfId="5" applyFont="1" applyBorder="1" applyAlignment="1">
      <alignment horizontal="center" vertical="top"/>
    </xf>
    <xf numFmtId="0" fontId="23" fillId="0" borderId="52" xfId="5" applyFont="1" applyBorder="1" applyAlignment="1">
      <alignment horizontal="center" vertical="top"/>
    </xf>
    <xf numFmtId="0" fontId="23" fillId="0" borderId="49" xfId="5" applyFont="1" applyBorder="1" applyAlignment="1">
      <alignment horizontal="center" vertical="top"/>
    </xf>
    <xf numFmtId="164" fontId="25" fillId="0" borderId="55" xfId="5" applyNumberFormat="1" applyFont="1" applyBorder="1" applyAlignment="1">
      <alignment horizontal="center" vertical="top" wrapText="1"/>
    </xf>
    <xf numFmtId="164" fontId="25" fillId="0" borderId="56" xfId="5" applyNumberFormat="1" applyFont="1" applyBorder="1" applyAlignment="1">
      <alignment horizontal="center" vertical="top" wrapText="1"/>
    </xf>
    <xf numFmtId="164" fontId="25" fillId="0" borderId="57" xfId="5" applyNumberFormat="1" applyFont="1" applyBorder="1" applyAlignment="1">
      <alignment horizontal="center" vertical="top" wrapText="1"/>
    </xf>
    <xf numFmtId="0" fontId="20" fillId="12" borderId="12" xfId="5" applyFont="1" applyFill="1" applyBorder="1" applyAlignment="1">
      <alignment horizontal="right" vertical="top" wrapText="1"/>
    </xf>
    <xf numFmtId="0" fontId="20" fillId="12" borderId="14" xfId="5" applyFont="1" applyFill="1" applyBorder="1" applyAlignment="1">
      <alignment horizontal="right" vertical="top" wrapText="1"/>
    </xf>
    <xf numFmtId="0" fontId="20" fillId="12" borderId="13" xfId="5" applyFont="1" applyFill="1" applyBorder="1" applyAlignment="1">
      <alignment horizontal="right" vertical="top" wrapText="1"/>
    </xf>
    <xf numFmtId="0" fontId="20" fillId="0" borderId="17" xfId="5" applyFont="1" applyBorder="1" applyAlignment="1">
      <alignment horizontal="right" vertical="top" wrapText="1"/>
    </xf>
    <xf numFmtId="0" fontId="20" fillId="0" borderId="17" xfId="3" applyNumberFormat="1" applyFont="1" applyFill="1" applyBorder="1" applyAlignment="1">
      <alignment horizontal="right" vertical="center"/>
    </xf>
    <xf numFmtId="0" fontId="23" fillId="0" borderId="0" xfId="3" applyNumberFormat="1" applyFont="1" applyFill="1" applyBorder="1" applyAlignment="1">
      <alignment horizontal="center" vertical="center"/>
    </xf>
    <xf numFmtId="0" fontId="20" fillId="18" borderId="29" xfId="3" applyNumberFormat="1" applyFont="1" applyFill="1" applyBorder="1" applyAlignment="1">
      <alignment horizontal="center" vertical="center"/>
    </xf>
    <xf numFmtId="0" fontId="20" fillId="18" borderId="46" xfId="3" applyNumberFormat="1" applyFont="1" applyFill="1" applyBorder="1" applyAlignment="1">
      <alignment horizontal="center" vertical="center"/>
    </xf>
    <xf numFmtId="0" fontId="20" fillId="18" borderId="23" xfId="3" applyNumberFormat="1" applyFont="1" applyFill="1" applyBorder="1" applyAlignment="1">
      <alignment horizontal="center" vertical="center"/>
    </xf>
    <xf numFmtId="0" fontId="20" fillId="18" borderId="47" xfId="3" applyNumberFormat="1" applyFont="1" applyFill="1" applyBorder="1" applyAlignment="1">
      <alignment horizontal="center" vertical="center"/>
    </xf>
    <xf numFmtId="0" fontId="20" fillId="18" borderId="30" xfId="3" applyNumberFormat="1" applyFont="1" applyFill="1" applyBorder="1" applyAlignment="1">
      <alignment horizontal="center" vertical="center" wrapText="1"/>
    </xf>
    <xf numFmtId="0" fontId="20" fillId="18" borderId="20" xfId="3" applyNumberFormat="1" applyFont="1" applyFill="1" applyBorder="1" applyAlignment="1">
      <alignment horizontal="center" vertical="center" wrapText="1"/>
    </xf>
    <xf numFmtId="0" fontId="20" fillId="14" borderId="17" xfId="3" applyNumberFormat="1" applyFont="1" applyFill="1" applyBorder="1" applyAlignment="1">
      <alignment horizontal="left" vertical="center"/>
    </xf>
    <xf numFmtId="0" fontId="20" fillId="14" borderId="17" xfId="3" applyNumberFormat="1" applyFont="1" applyFill="1" applyBorder="1" applyAlignment="1">
      <alignment horizontal="right" vertical="center"/>
    </xf>
    <xf numFmtId="0" fontId="20" fillId="0" borderId="0" xfId="3" applyNumberFormat="1" applyFont="1" applyFill="1" applyBorder="1" applyAlignment="1">
      <alignment horizontal="right" vertical="center"/>
    </xf>
    <xf numFmtId="0" fontId="20" fillId="18" borderId="50" xfId="3" applyNumberFormat="1" applyFont="1" applyFill="1" applyBorder="1" applyAlignment="1">
      <alignment horizontal="center" vertical="center"/>
    </xf>
    <xf numFmtId="0" fontId="20" fillId="18" borderId="22" xfId="3" applyNumberFormat="1" applyFont="1" applyFill="1" applyBorder="1" applyAlignment="1">
      <alignment horizontal="center" vertical="center"/>
    </xf>
    <xf numFmtId="171" fontId="20" fillId="25" borderId="17" xfId="4" applyNumberFormat="1" applyFont="1" applyFill="1" applyBorder="1" applyAlignment="1">
      <alignment horizontal="right" vertical="center"/>
    </xf>
    <xf numFmtId="0" fontId="58" fillId="0" borderId="0" xfId="13" applyFont="1" applyFill="1" applyAlignment="1">
      <alignment horizontal="center" vertical="center"/>
    </xf>
    <xf numFmtId="0" fontId="19" fillId="0" borderId="0" xfId="17" applyNumberFormat="1" applyFont="1" applyFill="1" applyBorder="1" applyAlignment="1">
      <alignment horizontal="center"/>
    </xf>
    <xf numFmtId="0" fontId="20" fillId="16" borderId="85" xfId="18" applyFont="1" applyFill="1" applyBorder="1" applyAlignment="1">
      <alignment horizontal="right" vertical="top" wrapText="1" indent="2"/>
    </xf>
    <xf numFmtId="10" fontId="26" fillId="16" borderId="85" xfId="18" applyNumberFormat="1" applyFont="1" applyFill="1" applyBorder="1" applyAlignment="1">
      <alignment horizontal="left" vertical="top" indent="2" shrinkToFit="1"/>
    </xf>
    <xf numFmtId="0" fontId="19" fillId="16" borderId="14" xfId="18" applyFont="1" applyFill="1" applyBorder="1" applyAlignment="1">
      <alignment horizontal="left" vertical="top" wrapText="1"/>
    </xf>
    <xf numFmtId="10" fontId="25" fillId="16" borderId="14" xfId="18" applyNumberFormat="1" applyFont="1" applyFill="1" applyBorder="1" applyAlignment="1">
      <alignment horizontal="left" vertical="top" indent="2" shrinkToFit="1"/>
    </xf>
    <xf numFmtId="0" fontId="20" fillId="16" borderId="84" xfId="18" applyFont="1" applyFill="1" applyBorder="1" applyAlignment="1">
      <alignment horizontal="right" vertical="top" wrapText="1" indent="2"/>
    </xf>
    <xf numFmtId="10" fontId="26" fillId="16" borderId="84" xfId="18" applyNumberFormat="1" applyFont="1" applyFill="1" applyBorder="1" applyAlignment="1">
      <alignment horizontal="left" vertical="top" indent="2" shrinkToFit="1"/>
    </xf>
    <xf numFmtId="0" fontId="20" fillId="16" borderId="84" xfId="18" applyFont="1" applyFill="1" applyBorder="1" applyAlignment="1">
      <alignment horizontal="left" vertical="top" wrapText="1" indent="4"/>
    </xf>
    <xf numFmtId="0" fontId="20" fillId="16" borderId="75" xfId="18" applyFont="1" applyFill="1" applyBorder="1" applyAlignment="1">
      <alignment horizontal="left" vertical="center" wrapText="1"/>
    </xf>
    <xf numFmtId="0" fontId="22" fillId="16" borderId="75" xfId="18" applyFill="1" applyBorder="1" applyAlignment="1">
      <alignment horizontal="left" vertical="center" wrapText="1"/>
    </xf>
    <xf numFmtId="0" fontId="22" fillId="16" borderId="14" xfId="18" applyFill="1" applyBorder="1" applyAlignment="1">
      <alignment horizontal="left" wrapText="1"/>
    </xf>
    <xf numFmtId="0" fontId="20" fillId="16" borderId="14" xfId="18" applyFont="1" applyFill="1" applyBorder="1" applyAlignment="1">
      <alignment horizontal="left" vertical="top" wrapText="1" indent="4"/>
    </xf>
    <xf numFmtId="10" fontId="26" fillId="16" borderId="14" xfId="18" applyNumberFormat="1" applyFont="1" applyFill="1" applyBorder="1" applyAlignment="1">
      <alignment horizontal="left" vertical="top" indent="2" shrinkToFit="1"/>
    </xf>
    <xf numFmtId="0" fontId="20" fillId="16" borderId="0" xfId="18" applyFont="1" applyFill="1" applyAlignment="1">
      <alignment horizontal="center"/>
    </xf>
    <xf numFmtId="0" fontId="22" fillId="16" borderId="75" xfId="18" applyFill="1" applyBorder="1" applyAlignment="1">
      <alignment horizontal="left" wrapText="1"/>
    </xf>
    <xf numFmtId="0" fontId="20" fillId="16" borderId="0" xfId="18" applyFont="1" applyFill="1" applyAlignment="1">
      <alignment horizontal="center" vertical="center"/>
    </xf>
    <xf numFmtId="0" fontId="62" fillId="15" borderId="18" xfId="6" applyFont="1" applyFill="1" applyBorder="1" applyAlignment="1">
      <alignment horizontal="right" vertical="center"/>
    </xf>
    <xf numFmtId="0" fontId="62" fillId="15" borderId="17" xfId="6" applyFont="1" applyFill="1" applyBorder="1" applyAlignment="1">
      <alignment horizontal="right" vertical="center"/>
    </xf>
    <xf numFmtId="0" fontId="62" fillId="0" borderId="16" xfId="6" applyFont="1" applyBorder="1" applyAlignment="1">
      <alignment horizontal="right" vertical="center"/>
    </xf>
    <xf numFmtId="0" fontId="62" fillId="0" borderId="15" xfId="6" applyFont="1" applyBorder="1" applyAlignment="1">
      <alignment horizontal="right" vertical="center"/>
    </xf>
    <xf numFmtId="0" fontId="62" fillId="0" borderId="18" xfId="6" applyFont="1" applyBorder="1" applyAlignment="1">
      <alignment horizontal="right" vertical="center"/>
    </xf>
    <xf numFmtId="0" fontId="62" fillId="0" borderId="17" xfId="6" applyFont="1" applyBorder="1" applyAlignment="1">
      <alignment horizontal="right" vertical="center"/>
    </xf>
    <xf numFmtId="0" fontId="73" fillId="0" borderId="26" xfId="6" applyFont="1" applyBorder="1" applyAlignment="1">
      <alignment vertical="center" wrapText="1"/>
    </xf>
    <xf numFmtId="0" fontId="73" fillId="0" borderId="24" xfId="6" applyFont="1" applyBorder="1" applyAlignment="1">
      <alignment vertical="center" wrapText="1"/>
    </xf>
    <xf numFmtId="44" fontId="73" fillId="0" borderId="26" xfId="8" applyFont="1" applyBorder="1" applyAlignment="1">
      <alignment horizontal="center" vertical="center"/>
    </xf>
    <xf numFmtId="44" fontId="73" fillId="0" borderId="24" xfId="8" applyFont="1" applyBorder="1" applyAlignment="1">
      <alignment horizontal="center" vertical="center"/>
    </xf>
    <xf numFmtId="0" fontId="62" fillId="15" borderId="18" xfId="6" applyFont="1" applyFill="1" applyBorder="1" applyAlignment="1">
      <alignment horizontal="center" vertical="center" wrapText="1"/>
    </xf>
    <xf numFmtId="0" fontId="62" fillId="15" borderId="17" xfId="6" applyFont="1" applyFill="1" applyBorder="1" applyAlignment="1">
      <alignment horizontal="center" vertical="center" wrapText="1"/>
    </xf>
    <xf numFmtId="0" fontId="62" fillId="0" borderId="27" xfId="6" applyFont="1" applyBorder="1" applyAlignment="1">
      <alignment horizontal="center" vertical="center"/>
    </xf>
    <xf numFmtId="0" fontId="62" fillId="0" borderId="25" xfId="6" applyFont="1" applyBorder="1" applyAlignment="1">
      <alignment horizontal="center" vertical="center"/>
    </xf>
    <xf numFmtId="0" fontId="62" fillId="15" borderId="33" xfId="6" applyFont="1" applyFill="1" applyBorder="1" applyAlignment="1">
      <alignment horizontal="center" vertical="center" wrapText="1"/>
    </xf>
    <xf numFmtId="0" fontId="62" fillId="15" borderId="31" xfId="6" applyFont="1" applyFill="1" applyBorder="1" applyAlignment="1">
      <alignment horizontal="center" vertical="center" wrapText="1"/>
    </xf>
    <xf numFmtId="44" fontId="73" fillId="0" borderId="28" xfId="8" applyFont="1" applyBorder="1" applyAlignment="1">
      <alignment horizontal="center" vertical="center"/>
    </xf>
    <xf numFmtId="44" fontId="73" fillId="0" borderId="15" xfId="8" applyFont="1" applyBorder="1" applyAlignment="1">
      <alignment horizontal="center" vertical="center"/>
    </xf>
    <xf numFmtId="0" fontId="62" fillId="15" borderId="92" xfId="6" applyFont="1" applyFill="1" applyBorder="1" applyAlignment="1">
      <alignment horizontal="center" vertical="center"/>
    </xf>
    <xf numFmtId="0" fontId="62" fillId="15" borderId="93" xfId="6" applyFont="1" applyFill="1" applyBorder="1" applyAlignment="1">
      <alignment horizontal="center" vertical="center"/>
    </xf>
    <xf numFmtId="0" fontId="62" fillId="15" borderId="94" xfId="6" applyFont="1" applyFill="1" applyBorder="1" applyAlignment="1">
      <alignment horizontal="center" vertical="center"/>
    </xf>
    <xf numFmtId="0" fontId="62" fillId="16" borderId="45" xfId="9" applyNumberFormat="1" applyFont="1" applyFill="1" applyBorder="1" applyAlignment="1">
      <alignment horizontal="center" vertical="center" wrapText="1"/>
    </xf>
    <xf numFmtId="0" fontId="62" fillId="16" borderId="44" xfId="9" applyNumberFormat="1" applyFont="1" applyFill="1" applyBorder="1" applyAlignment="1">
      <alignment horizontal="center" vertical="center" wrapText="1"/>
    </xf>
    <xf numFmtId="0" fontId="62" fillId="16" borderId="43" xfId="9" applyNumberFormat="1" applyFont="1" applyFill="1" applyBorder="1" applyAlignment="1">
      <alignment horizontal="center" vertical="center" wrapText="1"/>
    </xf>
    <xf numFmtId="0" fontId="62" fillId="16" borderId="42" xfId="9" applyNumberFormat="1" applyFont="1" applyFill="1" applyBorder="1" applyAlignment="1">
      <alignment horizontal="center" vertical="center" wrapText="1"/>
    </xf>
    <xf numFmtId="0" fontId="62" fillId="16" borderId="0" xfId="9" applyNumberFormat="1" applyFont="1" applyFill="1" applyBorder="1" applyAlignment="1">
      <alignment horizontal="center" vertical="center" wrapText="1"/>
    </xf>
    <xf numFmtId="0" fontId="62" fillId="16" borderId="41" xfId="9" applyNumberFormat="1" applyFont="1" applyFill="1" applyBorder="1" applyAlignment="1">
      <alignment horizontal="center" vertical="center" wrapText="1"/>
    </xf>
    <xf numFmtId="0" fontId="62" fillId="16" borderId="40" xfId="9" applyNumberFormat="1" applyFont="1" applyFill="1" applyBorder="1" applyAlignment="1">
      <alignment horizontal="center" vertical="center" wrapText="1"/>
    </xf>
    <xf numFmtId="0" fontId="62" fillId="16" borderId="39" xfId="9" applyNumberFormat="1" applyFont="1" applyFill="1" applyBorder="1" applyAlignment="1">
      <alignment horizontal="center" vertical="center" wrapText="1"/>
    </xf>
    <xf numFmtId="0" fontId="62" fillId="16" borderId="38" xfId="9" applyNumberFormat="1" applyFont="1" applyFill="1" applyBorder="1" applyAlignment="1">
      <alignment horizontal="center" vertical="center" wrapText="1"/>
    </xf>
    <xf numFmtId="0" fontId="73" fillId="0" borderId="28" xfId="6" applyFont="1" applyBorder="1" applyAlignment="1">
      <alignment vertical="center" wrapText="1"/>
    </xf>
    <xf numFmtId="0" fontId="73" fillId="0" borderId="15" xfId="6" applyFont="1" applyBorder="1" applyAlignment="1">
      <alignment vertical="center" wrapText="1"/>
    </xf>
    <xf numFmtId="0" fontId="62" fillId="15" borderId="28" xfId="6" applyFont="1" applyFill="1" applyBorder="1" applyAlignment="1">
      <alignment horizontal="center" vertical="center" wrapText="1"/>
    </xf>
    <xf numFmtId="0" fontId="62" fillId="15" borderId="30" xfId="6" applyFont="1" applyFill="1" applyBorder="1" applyAlignment="1">
      <alignment horizontal="center" vertical="center" wrapText="1"/>
    </xf>
    <xf numFmtId="0" fontId="62" fillId="15" borderId="34" xfId="6" applyFont="1" applyFill="1" applyBorder="1" applyAlignment="1">
      <alignment horizontal="center" vertical="center"/>
    </xf>
    <xf numFmtId="0" fontId="62" fillId="15" borderId="29" xfId="6" applyFont="1" applyFill="1" applyBorder="1" applyAlignment="1">
      <alignment horizontal="center" vertical="center"/>
    </xf>
    <xf numFmtId="0" fontId="45" fillId="27" borderId="59" xfId="0" applyFont="1" applyFill="1" applyBorder="1" applyAlignment="1">
      <alignment horizontal="right" vertical="center" wrapText="1"/>
    </xf>
    <xf numFmtId="0" fontId="45" fillId="27" borderId="61" xfId="0" applyFont="1" applyFill="1" applyBorder="1" applyAlignment="1">
      <alignment horizontal="right" vertical="center" wrapText="1"/>
    </xf>
    <xf numFmtId="0" fontId="45" fillId="27" borderId="60" xfId="0" applyFont="1" applyFill="1" applyBorder="1" applyAlignment="1">
      <alignment horizontal="right" vertical="center" wrapText="1"/>
    </xf>
    <xf numFmtId="0" fontId="45" fillId="26" borderId="59" xfId="0" applyFont="1" applyFill="1" applyBorder="1" applyAlignment="1">
      <alignment horizontal="right" vertical="center" wrapText="1"/>
    </xf>
    <xf numFmtId="0" fontId="45" fillId="26" borderId="61" xfId="0" applyFont="1" applyFill="1" applyBorder="1" applyAlignment="1">
      <alignment horizontal="right" vertical="center" wrapText="1"/>
    </xf>
    <xf numFmtId="0" fontId="45" fillId="26" borderId="60" xfId="0" applyFont="1" applyFill="1" applyBorder="1" applyAlignment="1">
      <alignment horizontal="right" vertical="center" wrapText="1"/>
    </xf>
    <xf numFmtId="0" fontId="45" fillId="26" borderId="63" xfId="0" applyFont="1" applyFill="1" applyBorder="1" applyAlignment="1">
      <alignment horizontal="right" vertical="center" wrapText="1"/>
    </xf>
    <xf numFmtId="0" fontId="45" fillId="26" borderId="64" xfId="0" applyFont="1" applyFill="1" applyBorder="1" applyAlignment="1">
      <alignment horizontal="right" vertical="center" wrapText="1"/>
    </xf>
    <xf numFmtId="0" fontId="43" fillId="27" borderId="59" xfId="0" applyFont="1" applyFill="1" applyBorder="1" applyAlignment="1">
      <alignment horizontal="right" vertical="center" wrapText="1"/>
    </xf>
    <xf numFmtId="0" fontId="43" fillId="27" borderId="61" xfId="0" applyFont="1" applyFill="1" applyBorder="1" applyAlignment="1">
      <alignment horizontal="right" vertical="center" wrapText="1"/>
    </xf>
    <xf numFmtId="0" fontId="43" fillId="27" borderId="60" xfId="0" applyFont="1" applyFill="1" applyBorder="1" applyAlignment="1">
      <alignment horizontal="right" vertical="center" wrapText="1"/>
    </xf>
    <xf numFmtId="0" fontId="44" fillId="26" borderId="62" xfId="0" applyFont="1" applyFill="1" applyBorder="1" applyAlignment="1">
      <alignment vertical="center" wrapText="1"/>
    </xf>
    <xf numFmtId="0" fontId="45" fillId="27" borderId="59" xfId="0" applyFont="1" applyFill="1" applyBorder="1" applyAlignment="1">
      <alignment vertical="center" wrapText="1"/>
    </xf>
    <xf numFmtId="0" fontId="45" fillId="27" borderId="60" xfId="0" applyFont="1" applyFill="1" applyBorder="1" applyAlignment="1">
      <alignment vertical="center" wrapText="1"/>
    </xf>
    <xf numFmtId="0" fontId="45" fillId="27" borderId="59" xfId="0" applyFont="1" applyFill="1" applyBorder="1" applyAlignment="1">
      <alignment horizontal="center" vertical="center" wrapText="1"/>
    </xf>
    <xf numFmtId="0" fontId="45" fillId="27" borderId="61" xfId="0" applyFont="1" applyFill="1" applyBorder="1" applyAlignment="1">
      <alignment horizontal="center" vertical="center" wrapText="1"/>
    </xf>
    <xf numFmtId="0" fontId="45" fillId="27" borderId="60" xfId="0" applyFont="1" applyFill="1" applyBorder="1" applyAlignment="1">
      <alignment horizontal="center" vertical="center" wrapText="1"/>
    </xf>
    <xf numFmtId="0" fontId="43" fillId="26" borderId="59" xfId="0" applyFont="1" applyFill="1" applyBorder="1" applyAlignment="1">
      <alignment vertical="center" wrapText="1"/>
    </xf>
    <xf numFmtId="0" fontId="43" fillId="26" borderId="61" xfId="0" applyFont="1" applyFill="1" applyBorder="1" applyAlignment="1">
      <alignment vertical="center" wrapText="1"/>
    </xf>
    <xf numFmtId="0" fontId="43" fillId="26" borderId="60" xfId="0" applyFont="1" applyFill="1" applyBorder="1" applyAlignment="1">
      <alignment vertical="center" wrapText="1"/>
    </xf>
    <xf numFmtId="0" fontId="43" fillId="26" borderId="59" xfId="0" applyFont="1" applyFill="1" applyBorder="1" applyAlignment="1">
      <alignment horizontal="center" vertical="center" wrapText="1"/>
    </xf>
    <xf numFmtId="0" fontId="43" fillId="26" borderId="61" xfId="0" applyFont="1" applyFill="1" applyBorder="1" applyAlignment="1">
      <alignment horizontal="center" vertical="center" wrapText="1"/>
    </xf>
    <xf numFmtId="0" fontId="43" fillId="26" borderId="60" xfId="0" applyFont="1" applyFill="1" applyBorder="1" applyAlignment="1">
      <alignment horizontal="center" vertical="center" wrapText="1"/>
    </xf>
    <xf numFmtId="0" fontId="43" fillId="26" borderId="59" xfId="0" applyFont="1" applyFill="1" applyBorder="1" applyAlignment="1">
      <alignment horizontal="right" vertical="center" wrapText="1"/>
    </xf>
    <xf numFmtId="0" fontId="43" fillId="26" borderId="61" xfId="0" applyFont="1" applyFill="1" applyBorder="1" applyAlignment="1">
      <alignment horizontal="right" vertical="center" wrapText="1"/>
    </xf>
    <xf numFmtId="0" fontId="43" fillId="26" borderId="60" xfId="0" applyFont="1" applyFill="1" applyBorder="1" applyAlignment="1">
      <alignment horizontal="right" vertical="center" wrapText="1"/>
    </xf>
    <xf numFmtId="173" fontId="43" fillId="26" borderId="59" xfId="0" applyNumberFormat="1" applyFont="1" applyFill="1" applyBorder="1" applyAlignment="1">
      <alignment horizontal="right" vertical="center" wrapText="1"/>
    </xf>
    <xf numFmtId="173" fontId="43" fillId="26" borderId="61" xfId="0" applyNumberFormat="1" applyFont="1" applyFill="1" applyBorder="1" applyAlignment="1">
      <alignment horizontal="right" vertical="center" wrapText="1"/>
    </xf>
    <xf numFmtId="173" fontId="43" fillId="26" borderId="60" xfId="0" applyNumberFormat="1" applyFont="1" applyFill="1" applyBorder="1" applyAlignment="1">
      <alignment horizontal="right" vertical="center" wrapText="1"/>
    </xf>
    <xf numFmtId="0" fontId="45" fillId="27" borderId="61" xfId="0" applyFont="1" applyFill="1" applyBorder="1" applyAlignment="1">
      <alignment vertical="center" wrapText="1"/>
    </xf>
    <xf numFmtId="172" fontId="43" fillId="27" borderId="59" xfId="0" applyNumberFormat="1" applyFont="1" applyFill="1" applyBorder="1" applyAlignment="1">
      <alignment horizontal="right" vertical="center" wrapText="1"/>
    </xf>
    <xf numFmtId="172" fontId="43" fillId="27" borderId="61" xfId="0" applyNumberFormat="1" applyFont="1" applyFill="1" applyBorder="1" applyAlignment="1">
      <alignment horizontal="right" vertical="center" wrapText="1"/>
    </xf>
    <xf numFmtId="172" fontId="43" fillId="27" borderId="60" xfId="0" applyNumberFormat="1" applyFont="1" applyFill="1" applyBorder="1" applyAlignment="1">
      <alignment horizontal="right" vertical="center" wrapText="1"/>
    </xf>
    <xf numFmtId="0" fontId="44" fillId="26" borderId="61" xfId="0" applyFont="1" applyFill="1" applyBorder="1" applyAlignment="1">
      <alignment vertical="center" wrapText="1"/>
    </xf>
    <xf numFmtId="2" fontId="43" fillId="26" borderId="59" xfId="0" applyNumberFormat="1" applyFont="1" applyFill="1" applyBorder="1" applyAlignment="1">
      <alignment horizontal="right" vertical="center" wrapText="1"/>
    </xf>
    <xf numFmtId="2" fontId="43" fillId="26" borderId="61" xfId="0" applyNumberFormat="1" applyFont="1" applyFill="1" applyBorder="1" applyAlignment="1">
      <alignment horizontal="right" vertical="center" wrapText="1"/>
    </xf>
    <xf numFmtId="2" fontId="43" fillId="26" borderId="60" xfId="0" applyNumberFormat="1" applyFont="1" applyFill="1" applyBorder="1" applyAlignment="1">
      <alignment horizontal="right" vertical="center" wrapText="1"/>
    </xf>
    <xf numFmtId="2" fontId="43" fillId="27" borderId="59" xfId="0" applyNumberFormat="1" applyFont="1" applyFill="1" applyBorder="1" applyAlignment="1">
      <alignment horizontal="right" vertical="center" wrapText="1"/>
    </xf>
    <xf numFmtId="49" fontId="43" fillId="26" borderId="59" xfId="0" applyNumberFormat="1" applyFont="1" applyFill="1" applyBorder="1" applyAlignment="1">
      <alignment vertical="center" wrapText="1"/>
    </xf>
    <xf numFmtId="49" fontId="43" fillId="26" borderId="60" xfId="0" applyNumberFormat="1" applyFont="1" applyFill="1" applyBorder="1" applyAlignment="1">
      <alignment vertical="center" wrapText="1"/>
    </xf>
    <xf numFmtId="10" fontId="43" fillId="26" borderId="59" xfId="2" applyNumberFormat="1" applyFont="1" applyFill="1" applyBorder="1" applyAlignment="1">
      <alignment horizontal="center" vertical="center" wrapText="1"/>
    </xf>
    <xf numFmtId="10" fontId="43" fillId="26" borderId="61" xfId="2" applyNumberFormat="1" applyFont="1" applyFill="1" applyBorder="1" applyAlignment="1">
      <alignment horizontal="center" vertical="center" wrapText="1"/>
    </xf>
    <xf numFmtId="10" fontId="43" fillId="26" borderId="60" xfId="2" applyNumberFormat="1" applyFont="1" applyFill="1" applyBorder="1" applyAlignment="1">
      <alignment horizontal="center" vertical="center" wrapText="1"/>
    </xf>
    <xf numFmtId="0" fontId="43" fillId="26" borderId="0" xfId="0" applyFont="1" applyFill="1" applyAlignment="1">
      <alignment vertical="center" wrapText="1"/>
    </xf>
    <xf numFmtId="0" fontId="43" fillId="26" borderId="0" xfId="0" applyFont="1" applyFill="1" applyAlignment="1">
      <alignment horizontal="right" vertical="center" wrapText="1"/>
    </xf>
    <xf numFmtId="0" fontId="52" fillId="28" borderId="0" xfId="12" applyNumberFormat="1" applyFont="1" applyFill="1" applyBorder="1" applyAlignment="1">
      <alignment horizontal="left" vertical="top" wrapText="1"/>
    </xf>
    <xf numFmtId="0" fontId="52" fillId="28" borderId="70" xfId="12" applyFont="1" applyFill="1" applyBorder="1" applyAlignment="1">
      <alignment horizontal="left" vertical="top" wrapText="1"/>
    </xf>
    <xf numFmtId="0" fontId="52" fillId="28" borderId="70" xfId="12" applyFont="1" applyFill="1" applyBorder="1" applyAlignment="1">
      <alignment horizontal="right" vertical="top" wrapText="1"/>
    </xf>
    <xf numFmtId="0" fontId="53" fillId="0" borderId="66" xfId="12" applyFont="1" applyFill="1" applyBorder="1" applyAlignment="1">
      <alignment horizontal="right" vertical="top" wrapText="1"/>
    </xf>
    <xf numFmtId="0" fontId="53" fillId="0" borderId="67" xfId="12" applyFont="1" applyFill="1" applyBorder="1" applyAlignment="1">
      <alignment horizontal="right" vertical="top" wrapText="1"/>
    </xf>
    <xf numFmtId="0" fontId="53" fillId="0" borderId="68" xfId="12" applyFont="1" applyFill="1" applyBorder="1" applyAlignment="1">
      <alignment horizontal="right" vertical="top" wrapText="1"/>
    </xf>
    <xf numFmtId="0" fontId="53" fillId="0" borderId="0" xfId="12" applyNumberFormat="1" applyFont="1" applyFill="1" applyBorder="1" applyAlignment="1">
      <alignment horizontal="right" vertical="top" wrapText="1"/>
    </xf>
    <xf numFmtId="2" fontId="50" fillId="0" borderId="66" xfId="12" applyNumberFormat="1" applyFont="1" applyFill="1" applyBorder="1" applyAlignment="1">
      <alignment horizontal="right" vertical="top" wrapText="1"/>
    </xf>
    <xf numFmtId="2" fontId="50" fillId="0" borderId="67" xfId="12" applyNumberFormat="1" applyFont="1" applyFill="1" applyBorder="1" applyAlignment="1">
      <alignment horizontal="right" vertical="top" wrapText="1"/>
    </xf>
    <xf numFmtId="2" fontId="50" fillId="0" borderId="68" xfId="12" applyNumberFormat="1" applyFont="1" applyFill="1" applyBorder="1" applyAlignment="1">
      <alignment horizontal="right" vertical="top" wrapText="1"/>
    </xf>
    <xf numFmtId="0" fontId="52" fillId="0" borderId="0" xfId="12" applyNumberFormat="1" applyFont="1" applyFill="1" applyBorder="1" applyAlignment="1">
      <alignment horizontal="left" vertical="top" wrapText="1"/>
    </xf>
    <xf numFmtId="175" fontId="53" fillId="0" borderId="66" xfId="12" applyNumberFormat="1" applyFont="1" applyFill="1" applyBorder="1" applyAlignment="1">
      <alignment horizontal="right" vertical="top" wrapText="1"/>
    </xf>
    <xf numFmtId="175" fontId="53" fillId="0" borderId="67" xfId="12" applyNumberFormat="1" applyFont="1" applyFill="1" applyBorder="1" applyAlignment="1">
      <alignment horizontal="right" vertical="top" wrapText="1"/>
    </xf>
    <xf numFmtId="175" fontId="53" fillId="0" borderId="68" xfId="12" applyNumberFormat="1" applyFont="1" applyFill="1" applyBorder="1" applyAlignment="1">
      <alignment horizontal="right" vertical="top" wrapText="1"/>
    </xf>
    <xf numFmtId="0" fontId="53" fillId="0" borderId="66" xfId="12" applyFont="1" applyFill="1" applyBorder="1" applyAlignment="1">
      <alignment horizontal="left" vertical="top" wrapText="1"/>
    </xf>
    <xf numFmtId="0" fontId="53" fillId="0" borderId="67" xfId="12" applyFont="1" applyFill="1" applyBorder="1" applyAlignment="1">
      <alignment horizontal="left" vertical="top" wrapText="1"/>
    </xf>
    <xf numFmtId="0" fontId="53" fillId="0" borderId="68" xfId="12" applyFont="1" applyFill="1" applyBorder="1" applyAlignment="1">
      <alignment horizontal="left" vertical="top" wrapText="1"/>
    </xf>
    <xf numFmtId="0" fontId="53" fillId="0" borderId="66" xfId="12" applyFont="1" applyFill="1" applyBorder="1" applyAlignment="1">
      <alignment horizontal="center" vertical="top" wrapText="1"/>
    </xf>
    <xf numFmtId="0" fontId="53" fillId="0" borderId="67" xfId="12" applyFont="1" applyFill="1" applyBorder="1" applyAlignment="1">
      <alignment horizontal="center" vertical="top" wrapText="1"/>
    </xf>
    <xf numFmtId="0" fontId="53" fillId="0" borderId="68" xfId="12" applyFont="1" applyFill="1" applyBorder="1" applyAlignment="1">
      <alignment horizontal="center" vertical="top" wrapText="1"/>
    </xf>
    <xf numFmtId="175" fontId="50" fillId="0" borderId="66" xfId="12" applyNumberFormat="1" applyFont="1" applyFill="1" applyBorder="1" applyAlignment="1">
      <alignment horizontal="right" vertical="top" wrapText="1"/>
    </xf>
    <xf numFmtId="175" fontId="50" fillId="0" borderId="67" xfId="12" applyNumberFormat="1" applyFont="1" applyFill="1" applyBorder="1" applyAlignment="1">
      <alignment horizontal="right" vertical="top" wrapText="1"/>
    </xf>
    <xf numFmtId="175" fontId="50" fillId="0" borderId="68" xfId="12" applyNumberFormat="1" applyFont="1" applyFill="1" applyBorder="1" applyAlignment="1">
      <alignment horizontal="right" vertical="top" wrapText="1"/>
    </xf>
    <xf numFmtId="0" fontId="30" fillId="0" borderId="66" xfId="12" applyFont="1" applyFill="1" applyBorder="1" applyAlignment="1">
      <alignment horizontal="left" vertical="top" wrapText="1"/>
    </xf>
    <xf numFmtId="0" fontId="30" fillId="0" borderId="67" xfId="12" applyFont="1" applyFill="1" applyBorder="1" applyAlignment="1">
      <alignment horizontal="left" vertical="top" wrapText="1"/>
    </xf>
    <xf numFmtId="0" fontId="30" fillId="0" borderId="68" xfId="12" applyFont="1" applyFill="1" applyBorder="1" applyAlignment="1">
      <alignment horizontal="left" vertical="top" wrapText="1"/>
    </xf>
    <xf numFmtId="0" fontId="30" fillId="0" borderId="66" xfId="12" applyFont="1" applyFill="1" applyBorder="1" applyAlignment="1">
      <alignment horizontal="center" vertical="top" wrapText="1"/>
    </xf>
    <xf numFmtId="0" fontId="30" fillId="0" borderId="67" xfId="12" applyFont="1" applyFill="1" applyBorder="1" applyAlignment="1">
      <alignment horizontal="center" vertical="top" wrapText="1"/>
    </xf>
    <xf numFmtId="0" fontId="30" fillId="0" borderId="68" xfId="12" applyFont="1" applyFill="1" applyBorder="1" applyAlignment="1">
      <alignment horizontal="center" vertical="top" wrapText="1"/>
    </xf>
    <xf numFmtId="175" fontId="30" fillId="0" borderId="66" xfId="12" applyNumberFormat="1" applyFont="1" applyFill="1" applyBorder="1" applyAlignment="1">
      <alignment horizontal="right" vertical="top" wrapText="1"/>
    </xf>
    <xf numFmtId="175" fontId="30" fillId="0" borderId="67" xfId="12" applyNumberFormat="1" applyFont="1" applyFill="1" applyBorder="1" applyAlignment="1">
      <alignment horizontal="right" vertical="top" wrapText="1"/>
    </xf>
    <xf numFmtId="175" fontId="30" fillId="0" borderId="68" xfId="12" applyNumberFormat="1" applyFont="1" applyFill="1" applyBorder="1" applyAlignment="1">
      <alignment horizontal="right" vertical="top" wrapText="1"/>
    </xf>
    <xf numFmtId="176" fontId="30" fillId="0" borderId="66" xfId="12" applyNumberFormat="1" applyFont="1" applyFill="1" applyBorder="1" applyAlignment="1">
      <alignment horizontal="right" vertical="top" wrapText="1"/>
    </xf>
    <xf numFmtId="176" fontId="30" fillId="0" borderId="67" xfId="12" applyNumberFormat="1" applyFont="1" applyFill="1" applyBorder="1" applyAlignment="1">
      <alignment horizontal="right" vertical="top" wrapText="1"/>
    </xf>
    <xf numFmtId="176" fontId="30" fillId="0" borderId="68" xfId="12" applyNumberFormat="1" applyFont="1" applyFill="1" applyBorder="1" applyAlignment="1">
      <alignment horizontal="right" vertical="top" wrapText="1"/>
    </xf>
    <xf numFmtId="0" fontId="50" fillId="0" borderId="66" xfId="12" applyFont="1" applyFill="1" applyBorder="1" applyAlignment="1">
      <alignment horizontal="left" vertical="top" wrapText="1"/>
    </xf>
    <xf numFmtId="0" fontId="50" fillId="0" borderId="67" xfId="12" applyFont="1" applyFill="1" applyBorder="1" applyAlignment="1">
      <alignment horizontal="left" vertical="top" wrapText="1"/>
    </xf>
    <xf numFmtId="0" fontId="50" fillId="0" borderId="68" xfId="12" applyFont="1" applyFill="1" applyBorder="1" applyAlignment="1">
      <alignment horizontal="left" vertical="top" wrapText="1"/>
    </xf>
    <xf numFmtId="0" fontId="50" fillId="0" borderId="66" xfId="12" applyFont="1" applyFill="1" applyBorder="1" applyAlignment="1">
      <alignment horizontal="center" vertical="top" wrapText="1"/>
    </xf>
    <xf numFmtId="0" fontId="50" fillId="0" borderId="67" xfId="12" applyFont="1" applyFill="1" applyBorder="1" applyAlignment="1">
      <alignment horizontal="center" vertical="top" wrapText="1"/>
    </xf>
    <xf numFmtId="0" fontId="50" fillId="0" borderId="68" xfId="12" applyFont="1" applyFill="1" applyBorder="1" applyAlignment="1">
      <alignment horizontal="center" vertical="top" wrapText="1"/>
    </xf>
    <xf numFmtId="176" fontId="50" fillId="0" borderId="66" xfId="12" applyNumberFormat="1" applyFont="1" applyFill="1" applyBorder="1" applyAlignment="1">
      <alignment horizontal="right" vertical="top" wrapText="1"/>
    </xf>
    <xf numFmtId="176" fontId="50" fillId="0" borderId="67" xfId="12" applyNumberFormat="1" applyFont="1" applyFill="1" applyBorder="1" applyAlignment="1">
      <alignment horizontal="right" vertical="top" wrapText="1"/>
    </xf>
    <xf numFmtId="176" fontId="50" fillId="0" borderId="68" xfId="12" applyNumberFormat="1" applyFont="1" applyFill="1" applyBorder="1" applyAlignment="1">
      <alignment horizontal="right" vertical="top" wrapText="1"/>
    </xf>
    <xf numFmtId="174" fontId="50" fillId="0" borderId="66" xfId="12" applyNumberFormat="1" applyFont="1" applyFill="1" applyBorder="1" applyAlignment="1">
      <alignment horizontal="right" vertical="top" wrapText="1"/>
    </xf>
    <xf numFmtId="174" fontId="50" fillId="0" borderId="67" xfId="12" applyNumberFormat="1" applyFont="1" applyFill="1" applyBorder="1" applyAlignment="1">
      <alignment horizontal="right" vertical="top" wrapText="1"/>
    </xf>
    <xf numFmtId="174" fontId="50" fillId="0" borderId="68" xfId="12" applyNumberFormat="1" applyFont="1" applyFill="1" applyBorder="1" applyAlignment="1">
      <alignment horizontal="right" vertical="top" wrapText="1"/>
    </xf>
    <xf numFmtId="177" fontId="50" fillId="0" borderId="66" xfId="12" applyNumberFormat="1" applyFont="1" applyFill="1" applyBorder="1" applyAlignment="1">
      <alignment horizontal="right" vertical="top" wrapText="1"/>
    </xf>
    <xf numFmtId="177" fontId="50" fillId="0" borderId="67" xfId="12" applyNumberFormat="1" applyFont="1" applyFill="1" applyBorder="1" applyAlignment="1">
      <alignment horizontal="right" vertical="top" wrapText="1"/>
    </xf>
    <xf numFmtId="177" fontId="50" fillId="0" borderId="68" xfId="12" applyNumberFormat="1" applyFont="1" applyFill="1" applyBorder="1" applyAlignment="1">
      <alignment horizontal="right" vertical="top" wrapText="1"/>
    </xf>
    <xf numFmtId="176" fontId="50" fillId="0" borderId="66" xfId="12" applyNumberFormat="1" applyFont="1" applyFill="1" applyBorder="1" applyAlignment="1">
      <alignment horizontal="center" vertical="top" wrapText="1"/>
    </xf>
    <xf numFmtId="176" fontId="50" fillId="0" borderId="67" xfId="12" applyNumberFormat="1" applyFont="1" applyFill="1" applyBorder="1" applyAlignment="1">
      <alignment horizontal="center" vertical="top" wrapText="1"/>
    </xf>
    <xf numFmtId="176" fontId="50" fillId="0" borderId="68" xfId="12" applyNumberFormat="1" applyFont="1" applyFill="1" applyBorder="1" applyAlignment="1">
      <alignment horizontal="center" vertical="top" wrapText="1"/>
    </xf>
    <xf numFmtId="173" fontId="50" fillId="0" borderId="66" xfId="12" applyNumberFormat="1" applyFont="1" applyFill="1" applyBorder="1" applyAlignment="1">
      <alignment horizontal="right" vertical="top" wrapText="1"/>
    </xf>
    <xf numFmtId="173" fontId="50" fillId="0" borderId="67" xfId="12" applyNumberFormat="1" applyFont="1" applyFill="1" applyBorder="1" applyAlignment="1">
      <alignment horizontal="right" vertical="top" wrapText="1"/>
    </xf>
    <xf numFmtId="173" fontId="50" fillId="0" borderId="68" xfId="12" applyNumberFormat="1" applyFont="1" applyFill="1" applyBorder="1" applyAlignment="1">
      <alignment horizontal="right" vertical="top" wrapText="1"/>
    </xf>
    <xf numFmtId="173" fontId="30" fillId="0" borderId="66" xfId="12" applyNumberFormat="1" applyFont="1" applyFill="1" applyBorder="1" applyAlignment="1">
      <alignment horizontal="right" vertical="top" wrapText="1"/>
    </xf>
    <xf numFmtId="173" fontId="30" fillId="0" borderId="67" xfId="12" applyNumberFormat="1" applyFont="1" applyFill="1" applyBorder="1" applyAlignment="1">
      <alignment horizontal="right" vertical="top" wrapText="1"/>
    </xf>
    <xf numFmtId="173" fontId="30" fillId="0" borderId="68" xfId="12" applyNumberFormat="1" applyFont="1" applyFill="1" applyBorder="1" applyAlignment="1">
      <alignment horizontal="right" vertical="top" wrapText="1"/>
    </xf>
    <xf numFmtId="0" fontId="50" fillId="0" borderId="0" xfId="12" applyNumberFormat="1" applyFont="1" applyFill="1" applyBorder="1" applyAlignment="1">
      <alignment horizontal="left" vertical="top" wrapText="1"/>
    </xf>
    <xf numFmtId="0" fontId="50" fillId="0" borderId="0" xfId="12" applyNumberFormat="1" applyFont="1" applyFill="1" applyBorder="1" applyAlignment="1">
      <alignment horizontal="right" vertical="top" wrapText="1"/>
    </xf>
    <xf numFmtId="0" fontId="51" fillId="0" borderId="0" xfId="12" applyNumberFormat="1" applyFont="1" applyFill="1" applyBorder="1" applyAlignment="1">
      <alignment horizontal="left" vertical="top" wrapText="1"/>
    </xf>
    <xf numFmtId="174" fontId="53" fillId="0" borderId="66" xfId="12" applyNumberFormat="1" applyFont="1" applyFill="1" applyBorder="1" applyAlignment="1">
      <alignment horizontal="right" vertical="top" wrapText="1"/>
    </xf>
    <xf numFmtId="174" fontId="53" fillId="0" borderId="67" xfId="12" applyNumberFormat="1" applyFont="1" applyFill="1" applyBorder="1" applyAlignment="1">
      <alignment horizontal="right" vertical="top" wrapText="1"/>
    </xf>
    <xf numFmtId="174" fontId="53" fillId="0" borderId="68" xfId="12" applyNumberFormat="1" applyFont="1" applyFill="1" applyBorder="1" applyAlignment="1">
      <alignment horizontal="right" vertical="top" wrapText="1"/>
    </xf>
    <xf numFmtId="0" fontId="49" fillId="28" borderId="0" xfId="12" applyNumberFormat="1" applyFont="1" applyFill="1" applyBorder="1" applyAlignment="1">
      <alignment horizontal="left" vertical="top" wrapText="1"/>
    </xf>
    <xf numFmtId="0" fontId="49" fillId="28" borderId="0" xfId="12" applyNumberFormat="1" applyFont="1" applyFill="1" applyBorder="1" applyAlignment="1">
      <alignment horizontal="right" vertical="top" wrapText="1"/>
    </xf>
    <xf numFmtId="0" fontId="50" fillId="28" borderId="0" xfId="12" applyNumberFormat="1" applyFont="1" applyFill="1" applyBorder="1" applyAlignment="1">
      <alignment horizontal="left" vertical="top" wrapText="1"/>
    </xf>
    <xf numFmtId="0" fontId="50" fillId="28" borderId="0" xfId="12" applyNumberFormat="1" applyFont="1" applyFill="1" applyBorder="1" applyAlignment="1">
      <alignment horizontal="right" vertical="top" wrapText="1"/>
    </xf>
    <xf numFmtId="0" fontId="51" fillId="28" borderId="0" xfId="12" applyNumberFormat="1" applyFont="1" applyFill="1" applyBorder="1" applyAlignment="1">
      <alignment horizontal="left" vertical="top" wrapText="1"/>
    </xf>
    <xf numFmtId="0" fontId="49" fillId="28" borderId="65" xfId="12" applyFont="1" applyFill="1" applyBorder="1" applyAlignment="1">
      <alignment horizontal="left" vertical="top" wrapText="1"/>
    </xf>
    <xf numFmtId="0" fontId="49" fillId="28" borderId="65" xfId="12" applyFont="1" applyFill="1" applyBorder="1" applyAlignment="1">
      <alignment horizontal="right" vertical="top" wrapText="1"/>
    </xf>
  </cellXfs>
  <cellStyles count="28">
    <cellStyle name="Moeda" xfId="11" builtinId="4"/>
    <cellStyle name="Moeda 2" xfId="8" xr:uid="{0DA355A5-0BB0-4496-B690-3EFFC6699AF4}"/>
    <cellStyle name="Normal" xfId="0" builtinId="0"/>
    <cellStyle name="Normal 2" xfId="4" xr:uid="{8FA25F23-91DE-47AE-B4C0-5BD6BDB566B2}"/>
    <cellStyle name="Normal 2 2" xfId="12" xr:uid="{68B09BD6-6C8E-401A-9D5E-94E9341BA1E3}"/>
    <cellStyle name="Normal 2 2 2" xfId="3" xr:uid="{556B0AC4-8227-4F7F-8531-A3242697B4E2}"/>
    <cellStyle name="Normal 2 2 3" xfId="13" xr:uid="{C7A30732-C466-46B5-9B0A-CCECA282C7C3}"/>
    <cellStyle name="Normal 2 3" xfId="22" xr:uid="{E6756D44-D2E0-44E9-A147-81AA233ED1AF}"/>
    <cellStyle name="Normal 3" xfId="5" xr:uid="{21B50BDF-7768-490C-9C47-2C8255975C79}"/>
    <cellStyle name="Normal 3 2" xfId="17" xr:uid="{D141CD84-9853-49E8-A1A4-2C227CA12E20}"/>
    <cellStyle name="Normal 3 3" xfId="24" xr:uid="{1FEA09C3-DC1E-4071-829F-FDC8ECCBA648}"/>
    <cellStyle name="Normal 4" xfId="6" xr:uid="{8C25D815-4B99-467F-9333-F2EBC39E6187}"/>
    <cellStyle name="Normal 4 2" xfId="9" xr:uid="{3FF0942A-1BA6-422D-9074-247A4F71E347}"/>
    <cellStyle name="Normal 5" xfId="10" xr:uid="{50CDBA27-9C4C-480B-9A48-2C43A95AF3B5}"/>
    <cellStyle name="Normal 5 2" xfId="18" xr:uid="{A12CF36E-D74F-4E33-9ABC-97972E391C90}"/>
    <cellStyle name="Normal 6" xfId="19" xr:uid="{ED9CB53A-BF51-41CB-910C-023BCD5803F8}"/>
    <cellStyle name="Normal 7" xfId="26" xr:uid="{44FB34B1-1415-4FD9-B56E-53730A799350}"/>
    <cellStyle name="Porcentagem" xfId="2" builtinId="5"/>
    <cellStyle name="Porcentagem 2" xfId="7" xr:uid="{B07CFF52-35E0-4648-B05C-0C9C971D96E2}"/>
    <cellStyle name="Porcentagem 2 2" xfId="14" xr:uid="{2A484BB8-8A73-486A-9E01-3D116853B2ED}"/>
    <cellStyle name="Porcentagem 2 3" xfId="23" xr:uid="{93D33756-D945-4FE8-801A-3B7BFCE43670}"/>
    <cellStyle name="Porcentagem 3" xfId="16" xr:uid="{25B492AD-26FB-4D42-A0E1-F7BB92A9A3CA}"/>
    <cellStyle name="Porcentagem 4" xfId="27" xr:uid="{9FF836A2-1A72-40B6-9FB2-87CD0083C8B8}"/>
    <cellStyle name="Vírgula" xfId="1" builtinId="3"/>
    <cellStyle name="Vírgula 2" xfId="15" xr:uid="{076611B7-F59E-4F53-BE8A-6D5D3CFAFB6F}"/>
    <cellStyle name="Vírgula 3" xfId="20" xr:uid="{FECC1DB2-7373-42E7-881D-27F8B07009C3}"/>
    <cellStyle name="Vírgula 4" xfId="21" xr:uid="{B75F58ED-C996-40D4-9C23-9E97FA38A42C}"/>
    <cellStyle name="Vírgula 5" xfId="25" xr:uid="{1831E767-E986-49C5-9328-F4792EBA7FA1}"/>
  </cellStyles>
  <dxfs count="1">
    <dxf>
      <fill>
        <patternFill>
          <bgColor theme="4" tint="0.79998168889431442"/>
        </patternFill>
      </fill>
    </dxf>
  </dxfs>
  <tableStyles count="0" defaultTableStyle="TableStyleMedium9" defaultPivotStyle="PivotStyleLight16"/>
  <colors>
    <mruColors>
      <color rgb="FFD6DCE4"/>
      <color rgb="FFFFF2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7620</xdr:rowOff>
    </xdr:from>
    <xdr:to>
      <xdr:col>1</xdr:col>
      <xdr:colOff>586</xdr:colOff>
      <xdr:row>1</xdr:row>
      <xdr:rowOff>160020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0845E0-3C59-42FE-A462-5A9EC318F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7620"/>
          <a:ext cx="64008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4</xdr:col>
      <xdr:colOff>13335</xdr:colOff>
      <xdr:row>2</xdr:row>
      <xdr:rowOff>7620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57DEFEB-E52C-453A-8BF7-B55B01309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" y="0"/>
          <a:ext cx="62865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3B69B-AB1B-4975-A0F0-7E460BE207B3}">
  <dimension ref="A1:P97"/>
  <sheetViews>
    <sheetView zoomScale="130" zoomScaleNormal="130" workbookViewId="0">
      <selection activeCell="A8" sqref="A8:B8"/>
    </sheetView>
  </sheetViews>
  <sheetFormatPr defaultRowHeight="14.25"/>
  <cols>
    <col min="1" max="1" width="5.75" bestFit="1" customWidth="1"/>
    <col min="2" max="2" width="48.25" customWidth="1"/>
    <col min="3" max="3" width="5.125" customWidth="1"/>
    <col min="4" max="4" width="5.375" customWidth="1"/>
    <col min="5" max="5" width="3.75" bestFit="1" customWidth="1"/>
    <col min="6" max="6" width="4.875" bestFit="1" customWidth="1"/>
    <col min="7" max="7" width="6.25" bestFit="1" customWidth="1"/>
    <col min="8" max="8" width="7.875" bestFit="1" customWidth="1"/>
    <col min="9" max="9" width="3.125" bestFit="1" customWidth="1"/>
    <col min="10" max="10" width="8.25" bestFit="1" customWidth="1"/>
    <col min="11" max="11" width="4.5" bestFit="1" customWidth="1"/>
    <col min="12" max="12" width="5" bestFit="1" customWidth="1"/>
    <col min="13" max="13" width="6.125" bestFit="1" customWidth="1"/>
    <col min="14" max="14" width="3.75" bestFit="1" customWidth="1"/>
    <col min="15" max="15" width="5.5" bestFit="1" customWidth="1"/>
    <col min="16" max="16" width="5.25" bestFit="1" customWidth="1"/>
    <col min="257" max="257" width="5.75" bestFit="1" customWidth="1"/>
    <col min="258" max="258" width="32.875" bestFit="1" customWidth="1"/>
    <col min="259" max="259" width="5.125" customWidth="1"/>
    <col min="260" max="260" width="2.75" bestFit="1" customWidth="1"/>
    <col min="261" max="261" width="3.75" bestFit="1" customWidth="1"/>
    <col min="262" max="262" width="4.875" bestFit="1" customWidth="1"/>
    <col min="263" max="263" width="6.25" bestFit="1" customWidth="1"/>
    <col min="264" max="264" width="7.875" bestFit="1" customWidth="1"/>
    <col min="265" max="265" width="3.125" bestFit="1" customWidth="1"/>
    <col min="266" max="266" width="8.25" bestFit="1" customWidth="1"/>
    <col min="267" max="267" width="4.5" bestFit="1" customWidth="1"/>
    <col min="268" max="268" width="5" bestFit="1" customWidth="1"/>
    <col min="269" max="269" width="6.125" bestFit="1" customWidth="1"/>
    <col min="270" max="270" width="3.75" bestFit="1" customWidth="1"/>
    <col min="271" max="271" width="5.5" bestFit="1" customWidth="1"/>
    <col min="272" max="272" width="5.25" bestFit="1" customWidth="1"/>
    <col min="513" max="513" width="5.75" bestFit="1" customWidth="1"/>
    <col min="514" max="514" width="32.875" bestFit="1" customWidth="1"/>
    <col min="515" max="515" width="5.125" customWidth="1"/>
    <col min="516" max="516" width="2.75" bestFit="1" customWidth="1"/>
    <col min="517" max="517" width="3.75" bestFit="1" customWidth="1"/>
    <col min="518" max="518" width="4.875" bestFit="1" customWidth="1"/>
    <col min="519" max="519" width="6.25" bestFit="1" customWidth="1"/>
    <col min="520" max="520" width="7.875" bestFit="1" customWidth="1"/>
    <col min="521" max="521" width="3.125" bestFit="1" customWidth="1"/>
    <col min="522" max="522" width="8.25" bestFit="1" customWidth="1"/>
    <col min="523" max="523" width="4.5" bestFit="1" customWidth="1"/>
    <col min="524" max="524" width="5" bestFit="1" customWidth="1"/>
    <col min="525" max="525" width="6.125" bestFit="1" customWidth="1"/>
    <col min="526" max="526" width="3.75" bestFit="1" customWidth="1"/>
    <col min="527" max="527" width="5.5" bestFit="1" customWidth="1"/>
    <col min="528" max="528" width="5.25" bestFit="1" customWidth="1"/>
    <col min="769" max="769" width="5.75" bestFit="1" customWidth="1"/>
    <col min="770" max="770" width="32.875" bestFit="1" customWidth="1"/>
    <col min="771" max="771" width="5.125" customWidth="1"/>
    <col min="772" max="772" width="2.75" bestFit="1" customWidth="1"/>
    <col min="773" max="773" width="3.75" bestFit="1" customWidth="1"/>
    <col min="774" max="774" width="4.875" bestFit="1" customWidth="1"/>
    <col min="775" max="775" width="6.25" bestFit="1" customWidth="1"/>
    <col min="776" max="776" width="7.875" bestFit="1" customWidth="1"/>
    <col min="777" max="777" width="3.125" bestFit="1" customWidth="1"/>
    <col min="778" max="778" width="8.25" bestFit="1" customWidth="1"/>
    <col min="779" max="779" width="4.5" bestFit="1" customWidth="1"/>
    <col min="780" max="780" width="5" bestFit="1" customWidth="1"/>
    <col min="781" max="781" width="6.125" bestFit="1" customWidth="1"/>
    <col min="782" max="782" width="3.75" bestFit="1" customWidth="1"/>
    <col min="783" max="783" width="5.5" bestFit="1" customWidth="1"/>
    <col min="784" max="784" width="5.25" bestFit="1" customWidth="1"/>
    <col min="1025" max="1025" width="5.75" bestFit="1" customWidth="1"/>
    <col min="1026" max="1026" width="32.875" bestFit="1" customWidth="1"/>
    <col min="1027" max="1027" width="5.125" customWidth="1"/>
    <col min="1028" max="1028" width="2.75" bestFit="1" customWidth="1"/>
    <col min="1029" max="1029" width="3.75" bestFit="1" customWidth="1"/>
    <col min="1030" max="1030" width="4.875" bestFit="1" customWidth="1"/>
    <col min="1031" max="1031" width="6.25" bestFit="1" customWidth="1"/>
    <col min="1032" max="1032" width="7.875" bestFit="1" customWidth="1"/>
    <col min="1033" max="1033" width="3.125" bestFit="1" customWidth="1"/>
    <col min="1034" max="1034" width="8.25" bestFit="1" customWidth="1"/>
    <col min="1035" max="1035" width="4.5" bestFit="1" customWidth="1"/>
    <col min="1036" max="1036" width="5" bestFit="1" customWidth="1"/>
    <col min="1037" max="1037" width="6.125" bestFit="1" customWidth="1"/>
    <col min="1038" max="1038" width="3.75" bestFit="1" customWidth="1"/>
    <col min="1039" max="1039" width="5.5" bestFit="1" customWidth="1"/>
    <col min="1040" max="1040" width="5.25" bestFit="1" customWidth="1"/>
    <col min="1281" max="1281" width="5.75" bestFit="1" customWidth="1"/>
    <col min="1282" max="1282" width="32.875" bestFit="1" customWidth="1"/>
    <col min="1283" max="1283" width="5.125" customWidth="1"/>
    <col min="1284" max="1284" width="2.75" bestFit="1" customWidth="1"/>
    <col min="1285" max="1285" width="3.75" bestFit="1" customWidth="1"/>
    <col min="1286" max="1286" width="4.875" bestFit="1" customWidth="1"/>
    <col min="1287" max="1287" width="6.25" bestFit="1" customWidth="1"/>
    <col min="1288" max="1288" width="7.875" bestFit="1" customWidth="1"/>
    <col min="1289" max="1289" width="3.125" bestFit="1" customWidth="1"/>
    <col min="1290" max="1290" width="8.25" bestFit="1" customWidth="1"/>
    <col min="1291" max="1291" width="4.5" bestFit="1" customWidth="1"/>
    <col min="1292" max="1292" width="5" bestFit="1" customWidth="1"/>
    <col min="1293" max="1293" width="6.125" bestFit="1" customWidth="1"/>
    <col min="1294" max="1294" width="3.75" bestFit="1" customWidth="1"/>
    <col min="1295" max="1295" width="5.5" bestFit="1" customWidth="1"/>
    <col min="1296" max="1296" width="5.25" bestFit="1" customWidth="1"/>
    <col min="1537" max="1537" width="5.75" bestFit="1" customWidth="1"/>
    <col min="1538" max="1538" width="32.875" bestFit="1" customWidth="1"/>
    <col min="1539" max="1539" width="5.125" customWidth="1"/>
    <col min="1540" max="1540" width="2.75" bestFit="1" customWidth="1"/>
    <col min="1541" max="1541" width="3.75" bestFit="1" customWidth="1"/>
    <col min="1542" max="1542" width="4.875" bestFit="1" customWidth="1"/>
    <col min="1543" max="1543" width="6.25" bestFit="1" customWidth="1"/>
    <col min="1544" max="1544" width="7.875" bestFit="1" customWidth="1"/>
    <col min="1545" max="1545" width="3.125" bestFit="1" customWidth="1"/>
    <col min="1546" max="1546" width="8.25" bestFit="1" customWidth="1"/>
    <col min="1547" max="1547" width="4.5" bestFit="1" customWidth="1"/>
    <col min="1548" max="1548" width="5" bestFit="1" customWidth="1"/>
    <col min="1549" max="1549" width="6.125" bestFit="1" customWidth="1"/>
    <col min="1550" max="1550" width="3.75" bestFit="1" customWidth="1"/>
    <col min="1551" max="1551" width="5.5" bestFit="1" customWidth="1"/>
    <col min="1552" max="1552" width="5.25" bestFit="1" customWidth="1"/>
    <col min="1793" max="1793" width="5.75" bestFit="1" customWidth="1"/>
    <col min="1794" max="1794" width="32.875" bestFit="1" customWidth="1"/>
    <col min="1795" max="1795" width="5.125" customWidth="1"/>
    <col min="1796" max="1796" width="2.75" bestFit="1" customWidth="1"/>
    <col min="1797" max="1797" width="3.75" bestFit="1" customWidth="1"/>
    <col min="1798" max="1798" width="4.875" bestFit="1" customWidth="1"/>
    <col min="1799" max="1799" width="6.25" bestFit="1" customWidth="1"/>
    <col min="1800" max="1800" width="7.875" bestFit="1" customWidth="1"/>
    <col min="1801" max="1801" width="3.125" bestFit="1" customWidth="1"/>
    <col min="1802" max="1802" width="8.25" bestFit="1" customWidth="1"/>
    <col min="1803" max="1803" width="4.5" bestFit="1" customWidth="1"/>
    <col min="1804" max="1804" width="5" bestFit="1" customWidth="1"/>
    <col min="1805" max="1805" width="6.125" bestFit="1" customWidth="1"/>
    <col min="1806" max="1806" width="3.75" bestFit="1" customWidth="1"/>
    <col min="1807" max="1807" width="5.5" bestFit="1" customWidth="1"/>
    <col min="1808" max="1808" width="5.25" bestFit="1" customWidth="1"/>
    <col min="2049" max="2049" width="5.75" bestFit="1" customWidth="1"/>
    <col min="2050" max="2050" width="32.875" bestFit="1" customWidth="1"/>
    <col min="2051" max="2051" width="5.125" customWidth="1"/>
    <col min="2052" max="2052" width="2.75" bestFit="1" customWidth="1"/>
    <col min="2053" max="2053" width="3.75" bestFit="1" customWidth="1"/>
    <col min="2054" max="2054" width="4.875" bestFit="1" customWidth="1"/>
    <col min="2055" max="2055" width="6.25" bestFit="1" customWidth="1"/>
    <col min="2056" max="2056" width="7.875" bestFit="1" customWidth="1"/>
    <col min="2057" max="2057" width="3.125" bestFit="1" customWidth="1"/>
    <col min="2058" max="2058" width="8.25" bestFit="1" customWidth="1"/>
    <col min="2059" max="2059" width="4.5" bestFit="1" customWidth="1"/>
    <col min="2060" max="2060" width="5" bestFit="1" customWidth="1"/>
    <col min="2061" max="2061" width="6.125" bestFit="1" customWidth="1"/>
    <col min="2062" max="2062" width="3.75" bestFit="1" customWidth="1"/>
    <col min="2063" max="2063" width="5.5" bestFit="1" customWidth="1"/>
    <col min="2064" max="2064" width="5.25" bestFit="1" customWidth="1"/>
    <col min="2305" max="2305" width="5.75" bestFit="1" customWidth="1"/>
    <col min="2306" max="2306" width="32.875" bestFit="1" customWidth="1"/>
    <col min="2307" max="2307" width="5.125" customWidth="1"/>
    <col min="2308" max="2308" width="2.75" bestFit="1" customWidth="1"/>
    <col min="2309" max="2309" width="3.75" bestFit="1" customWidth="1"/>
    <col min="2310" max="2310" width="4.875" bestFit="1" customWidth="1"/>
    <col min="2311" max="2311" width="6.25" bestFit="1" customWidth="1"/>
    <col min="2312" max="2312" width="7.875" bestFit="1" customWidth="1"/>
    <col min="2313" max="2313" width="3.125" bestFit="1" customWidth="1"/>
    <col min="2314" max="2314" width="8.25" bestFit="1" customWidth="1"/>
    <col min="2315" max="2315" width="4.5" bestFit="1" customWidth="1"/>
    <col min="2316" max="2316" width="5" bestFit="1" customWidth="1"/>
    <col min="2317" max="2317" width="6.125" bestFit="1" customWidth="1"/>
    <col min="2318" max="2318" width="3.75" bestFit="1" customWidth="1"/>
    <col min="2319" max="2319" width="5.5" bestFit="1" customWidth="1"/>
    <col min="2320" max="2320" width="5.25" bestFit="1" customWidth="1"/>
    <col min="2561" max="2561" width="5.75" bestFit="1" customWidth="1"/>
    <col min="2562" max="2562" width="32.875" bestFit="1" customWidth="1"/>
    <col min="2563" max="2563" width="5.125" customWidth="1"/>
    <col min="2564" max="2564" width="2.75" bestFit="1" customWidth="1"/>
    <col min="2565" max="2565" width="3.75" bestFit="1" customWidth="1"/>
    <col min="2566" max="2566" width="4.875" bestFit="1" customWidth="1"/>
    <col min="2567" max="2567" width="6.25" bestFit="1" customWidth="1"/>
    <col min="2568" max="2568" width="7.875" bestFit="1" customWidth="1"/>
    <col min="2569" max="2569" width="3.125" bestFit="1" customWidth="1"/>
    <col min="2570" max="2570" width="8.25" bestFit="1" customWidth="1"/>
    <col min="2571" max="2571" width="4.5" bestFit="1" customWidth="1"/>
    <col min="2572" max="2572" width="5" bestFit="1" customWidth="1"/>
    <col min="2573" max="2573" width="6.125" bestFit="1" customWidth="1"/>
    <col min="2574" max="2574" width="3.75" bestFit="1" customWidth="1"/>
    <col min="2575" max="2575" width="5.5" bestFit="1" customWidth="1"/>
    <col min="2576" max="2576" width="5.25" bestFit="1" customWidth="1"/>
    <col min="2817" max="2817" width="5.75" bestFit="1" customWidth="1"/>
    <col min="2818" max="2818" width="32.875" bestFit="1" customWidth="1"/>
    <col min="2819" max="2819" width="5.125" customWidth="1"/>
    <col min="2820" max="2820" width="2.75" bestFit="1" customWidth="1"/>
    <col min="2821" max="2821" width="3.75" bestFit="1" customWidth="1"/>
    <col min="2822" max="2822" width="4.875" bestFit="1" customWidth="1"/>
    <col min="2823" max="2823" width="6.25" bestFit="1" customWidth="1"/>
    <col min="2824" max="2824" width="7.875" bestFit="1" customWidth="1"/>
    <col min="2825" max="2825" width="3.125" bestFit="1" customWidth="1"/>
    <col min="2826" max="2826" width="8.25" bestFit="1" customWidth="1"/>
    <col min="2827" max="2827" width="4.5" bestFit="1" customWidth="1"/>
    <col min="2828" max="2828" width="5" bestFit="1" customWidth="1"/>
    <col min="2829" max="2829" width="6.125" bestFit="1" customWidth="1"/>
    <col min="2830" max="2830" width="3.75" bestFit="1" customWidth="1"/>
    <col min="2831" max="2831" width="5.5" bestFit="1" customWidth="1"/>
    <col min="2832" max="2832" width="5.25" bestFit="1" customWidth="1"/>
    <col min="3073" max="3073" width="5.75" bestFit="1" customWidth="1"/>
    <col min="3074" max="3074" width="32.875" bestFit="1" customWidth="1"/>
    <col min="3075" max="3075" width="5.125" customWidth="1"/>
    <col min="3076" max="3076" width="2.75" bestFit="1" customWidth="1"/>
    <col min="3077" max="3077" width="3.75" bestFit="1" customWidth="1"/>
    <col min="3078" max="3078" width="4.875" bestFit="1" customWidth="1"/>
    <col min="3079" max="3079" width="6.25" bestFit="1" customWidth="1"/>
    <col min="3080" max="3080" width="7.875" bestFit="1" customWidth="1"/>
    <col min="3081" max="3081" width="3.125" bestFit="1" customWidth="1"/>
    <col min="3082" max="3082" width="8.25" bestFit="1" customWidth="1"/>
    <col min="3083" max="3083" width="4.5" bestFit="1" customWidth="1"/>
    <col min="3084" max="3084" width="5" bestFit="1" customWidth="1"/>
    <col min="3085" max="3085" width="6.125" bestFit="1" customWidth="1"/>
    <col min="3086" max="3086" width="3.75" bestFit="1" customWidth="1"/>
    <col min="3087" max="3087" width="5.5" bestFit="1" customWidth="1"/>
    <col min="3088" max="3088" width="5.25" bestFit="1" customWidth="1"/>
    <col min="3329" max="3329" width="5.75" bestFit="1" customWidth="1"/>
    <col min="3330" max="3330" width="32.875" bestFit="1" customWidth="1"/>
    <col min="3331" max="3331" width="5.125" customWidth="1"/>
    <col min="3332" max="3332" width="2.75" bestFit="1" customWidth="1"/>
    <col min="3333" max="3333" width="3.75" bestFit="1" customWidth="1"/>
    <col min="3334" max="3334" width="4.875" bestFit="1" customWidth="1"/>
    <col min="3335" max="3335" width="6.25" bestFit="1" customWidth="1"/>
    <col min="3336" max="3336" width="7.875" bestFit="1" customWidth="1"/>
    <col min="3337" max="3337" width="3.125" bestFit="1" customWidth="1"/>
    <col min="3338" max="3338" width="8.25" bestFit="1" customWidth="1"/>
    <col min="3339" max="3339" width="4.5" bestFit="1" customWidth="1"/>
    <col min="3340" max="3340" width="5" bestFit="1" customWidth="1"/>
    <col min="3341" max="3341" width="6.125" bestFit="1" customWidth="1"/>
    <col min="3342" max="3342" width="3.75" bestFit="1" customWidth="1"/>
    <col min="3343" max="3343" width="5.5" bestFit="1" customWidth="1"/>
    <col min="3344" max="3344" width="5.25" bestFit="1" customWidth="1"/>
    <col min="3585" max="3585" width="5.75" bestFit="1" customWidth="1"/>
    <col min="3586" max="3586" width="32.875" bestFit="1" customWidth="1"/>
    <col min="3587" max="3587" width="5.125" customWidth="1"/>
    <col min="3588" max="3588" width="2.75" bestFit="1" customWidth="1"/>
    <col min="3589" max="3589" width="3.75" bestFit="1" customWidth="1"/>
    <col min="3590" max="3590" width="4.875" bestFit="1" customWidth="1"/>
    <col min="3591" max="3591" width="6.25" bestFit="1" customWidth="1"/>
    <col min="3592" max="3592" width="7.875" bestFit="1" customWidth="1"/>
    <col min="3593" max="3593" width="3.125" bestFit="1" customWidth="1"/>
    <col min="3594" max="3594" width="8.25" bestFit="1" customWidth="1"/>
    <col min="3595" max="3595" width="4.5" bestFit="1" customWidth="1"/>
    <col min="3596" max="3596" width="5" bestFit="1" customWidth="1"/>
    <col min="3597" max="3597" width="6.125" bestFit="1" customWidth="1"/>
    <col min="3598" max="3598" width="3.75" bestFit="1" customWidth="1"/>
    <col min="3599" max="3599" width="5.5" bestFit="1" customWidth="1"/>
    <col min="3600" max="3600" width="5.25" bestFit="1" customWidth="1"/>
    <col min="3841" max="3841" width="5.75" bestFit="1" customWidth="1"/>
    <col min="3842" max="3842" width="32.875" bestFit="1" customWidth="1"/>
    <col min="3843" max="3843" width="5.125" customWidth="1"/>
    <col min="3844" max="3844" width="2.75" bestFit="1" customWidth="1"/>
    <col min="3845" max="3845" width="3.75" bestFit="1" customWidth="1"/>
    <col min="3846" max="3846" width="4.875" bestFit="1" customWidth="1"/>
    <col min="3847" max="3847" width="6.25" bestFit="1" customWidth="1"/>
    <col min="3848" max="3848" width="7.875" bestFit="1" customWidth="1"/>
    <col min="3849" max="3849" width="3.125" bestFit="1" customWidth="1"/>
    <col min="3850" max="3850" width="8.25" bestFit="1" customWidth="1"/>
    <col min="3851" max="3851" width="4.5" bestFit="1" customWidth="1"/>
    <col min="3852" max="3852" width="5" bestFit="1" customWidth="1"/>
    <col min="3853" max="3853" width="6.125" bestFit="1" customWidth="1"/>
    <col min="3854" max="3854" width="3.75" bestFit="1" customWidth="1"/>
    <col min="3855" max="3855" width="5.5" bestFit="1" customWidth="1"/>
    <col min="3856" max="3856" width="5.25" bestFit="1" customWidth="1"/>
    <col min="4097" max="4097" width="5.75" bestFit="1" customWidth="1"/>
    <col min="4098" max="4098" width="32.875" bestFit="1" customWidth="1"/>
    <col min="4099" max="4099" width="5.125" customWidth="1"/>
    <col min="4100" max="4100" width="2.75" bestFit="1" customWidth="1"/>
    <col min="4101" max="4101" width="3.75" bestFit="1" customWidth="1"/>
    <col min="4102" max="4102" width="4.875" bestFit="1" customWidth="1"/>
    <col min="4103" max="4103" width="6.25" bestFit="1" customWidth="1"/>
    <col min="4104" max="4104" width="7.875" bestFit="1" customWidth="1"/>
    <col min="4105" max="4105" width="3.125" bestFit="1" customWidth="1"/>
    <col min="4106" max="4106" width="8.25" bestFit="1" customWidth="1"/>
    <col min="4107" max="4107" width="4.5" bestFit="1" customWidth="1"/>
    <col min="4108" max="4108" width="5" bestFit="1" customWidth="1"/>
    <col min="4109" max="4109" width="6.125" bestFit="1" customWidth="1"/>
    <col min="4110" max="4110" width="3.75" bestFit="1" customWidth="1"/>
    <col min="4111" max="4111" width="5.5" bestFit="1" customWidth="1"/>
    <col min="4112" max="4112" width="5.25" bestFit="1" customWidth="1"/>
    <col min="4353" max="4353" width="5.75" bestFit="1" customWidth="1"/>
    <col min="4354" max="4354" width="32.875" bestFit="1" customWidth="1"/>
    <col min="4355" max="4355" width="5.125" customWidth="1"/>
    <col min="4356" max="4356" width="2.75" bestFit="1" customWidth="1"/>
    <col min="4357" max="4357" width="3.75" bestFit="1" customWidth="1"/>
    <col min="4358" max="4358" width="4.875" bestFit="1" customWidth="1"/>
    <col min="4359" max="4359" width="6.25" bestFit="1" customWidth="1"/>
    <col min="4360" max="4360" width="7.875" bestFit="1" customWidth="1"/>
    <col min="4361" max="4361" width="3.125" bestFit="1" customWidth="1"/>
    <col min="4362" max="4362" width="8.25" bestFit="1" customWidth="1"/>
    <col min="4363" max="4363" width="4.5" bestFit="1" customWidth="1"/>
    <col min="4364" max="4364" width="5" bestFit="1" customWidth="1"/>
    <col min="4365" max="4365" width="6.125" bestFit="1" customWidth="1"/>
    <col min="4366" max="4366" width="3.75" bestFit="1" customWidth="1"/>
    <col min="4367" max="4367" width="5.5" bestFit="1" customWidth="1"/>
    <col min="4368" max="4368" width="5.25" bestFit="1" customWidth="1"/>
    <col min="4609" max="4609" width="5.75" bestFit="1" customWidth="1"/>
    <col min="4610" max="4610" width="32.875" bestFit="1" customWidth="1"/>
    <col min="4611" max="4611" width="5.125" customWidth="1"/>
    <col min="4612" max="4612" width="2.75" bestFit="1" customWidth="1"/>
    <col min="4613" max="4613" width="3.75" bestFit="1" customWidth="1"/>
    <col min="4614" max="4614" width="4.875" bestFit="1" customWidth="1"/>
    <col min="4615" max="4615" width="6.25" bestFit="1" customWidth="1"/>
    <col min="4616" max="4616" width="7.875" bestFit="1" customWidth="1"/>
    <col min="4617" max="4617" width="3.125" bestFit="1" customWidth="1"/>
    <col min="4618" max="4618" width="8.25" bestFit="1" customWidth="1"/>
    <col min="4619" max="4619" width="4.5" bestFit="1" customWidth="1"/>
    <col min="4620" max="4620" width="5" bestFit="1" customWidth="1"/>
    <col min="4621" max="4621" width="6.125" bestFit="1" customWidth="1"/>
    <col min="4622" max="4622" width="3.75" bestFit="1" customWidth="1"/>
    <col min="4623" max="4623" width="5.5" bestFit="1" customWidth="1"/>
    <col min="4624" max="4624" width="5.25" bestFit="1" customWidth="1"/>
    <col min="4865" max="4865" width="5.75" bestFit="1" customWidth="1"/>
    <col min="4866" max="4866" width="32.875" bestFit="1" customWidth="1"/>
    <col min="4867" max="4867" width="5.125" customWidth="1"/>
    <col min="4868" max="4868" width="2.75" bestFit="1" customWidth="1"/>
    <col min="4869" max="4869" width="3.75" bestFit="1" customWidth="1"/>
    <col min="4870" max="4870" width="4.875" bestFit="1" customWidth="1"/>
    <col min="4871" max="4871" width="6.25" bestFit="1" customWidth="1"/>
    <col min="4872" max="4872" width="7.875" bestFit="1" customWidth="1"/>
    <col min="4873" max="4873" width="3.125" bestFit="1" customWidth="1"/>
    <col min="4874" max="4874" width="8.25" bestFit="1" customWidth="1"/>
    <col min="4875" max="4875" width="4.5" bestFit="1" customWidth="1"/>
    <col min="4876" max="4876" width="5" bestFit="1" customWidth="1"/>
    <col min="4877" max="4877" width="6.125" bestFit="1" customWidth="1"/>
    <col min="4878" max="4878" width="3.75" bestFit="1" customWidth="1"/>
    <col min="4879" max="4879" width="5.5" bestFit="1" customWidth="1"/>
    <col min="4880" max="4880" width="5.25" bestFit="1" customWidth="1"/>
    <col min="5121" max="5121" width="5.75" bestFit="1" customWidth="1"/>
    <col min="5122" max="5122" width="32.875" bestFit="1" customWidth="1"/>
    <col min="5123" max="5123" width="5.125" customWidth="1"/>
    <col min="5124" max="5124" width="2.75" bestFit="1" customWidth="1"/>
    <col min="5125" max="5125" width="3.75" bestFit="1" customWidth="1"/>
    <col min="5126" max="5126" width="4.875" bestFit="1" customWidth="1"/>
    <col min="5127" max="5127" width="6.25" bestFit="1" customWidth="1"/>
    <col min="5128" max="5128" width="7.875" bestFit="1" customWidth="1"/>
    <col min="5129" max="5129" width="3.125" bestFit="1" customWidth="1"/>
    <col min="5130" max="5130" width="8.25" bestFit="1" customWidth="1"/>
    <col min="5131" max="5131" width="4.5" bestFit="1" customWidth="1"/>
    <col min="5132" max="5132" width="5" bestFit="1" customWidth="1"/>
    <col min="5133" max="5133" width="6.125" bestFit="1" customWidth="1"/>
    <col min="5134" max="5134" width="3.75" bestFit="1" customWidth="1"/>
    <col min="5135" max="5135" width="5.5" bestFit="1" customWidth="1"/>
    <col min="5136" max="5136" width="5.25" bestFit="1" customWidth="1"/>
    <col min="5377" max="5377" width="5.75" bestFit="1" customWidth="1"/>
    <col min="5378" max="5378" width="32.875" bestFit="1" customWidth="1"/>
    <col min="5379" max="5379" width="5.125" customWidth="1"/>
    <col min="5380" max="5380" width="2.75" bestFit="1" customWidth="1"/>
    <col min="5381" max="5381" width="3.75" bestFit="1" customWidth="1"/>
    <col min="5382" max="5382" width="4.875" bestFit="1" customWidth="1"/>
    <col min="5383" max="5383" width="6.25" bestFit="1" customWidth="1"/>
    <col min="5384" max="5384" width="7.875" bestFit="1" customWidth="1"/>
    <col min="5385" max="5385" width="3.125" bestFit="1" customWidth="1"/>
    <col min="5386" max="5386" width="8.25" bestFit="1" customWidth="1"/>
    <col min="5387" max="5387" width="4.5" bestFit="1" customWidth="1"/>
    <col min="5388" max="5388" width="5" bestFit="1" customWidth="1"/>
    <col min="5389" max="5389" width="6.125" bestFit="1" customWidth="1"/>
    <col min="5390" max="5390" width="3.75" bestFit="1" customWidth="1"/>
    <col min="5391" max="5391" width="5.5" bestFit="1" customWidth="1"/>
    <col min="5392" max="5392" width="5.25" bestFit="1" customWidth="1"/>
    <col min="5633" max="5633" width="5.75" bestFit="1" customWidth="1"/>
    <col min="5634" max="5634" width="32.875" bestFit="1" customWidth="1"/>
    <col min="5635" max="5635" width="5.125" customWidth="1"/>
    <col min="5636" max="5636" width="2.75" bestFit="1" customWidth="1"/>
    <col min="5637" max="5637" width="3.75" bestFit="1" customWidth="1"/>
    <col min="5638" max="5638" width="4.875" bestFit="1" customWidth="1"/>
    <col min="5639" max="5639" width="6.25" bestFit="1" customWidth="1"/>
    <col min="5640" max="5640" width="7.875" bestFit="1" customWidth="1"/>
    <col min="5641" max="5641" width="3.125" bestFit="1" customWidth="1"/>
    <col min="5642" max="5642" width="8.25" bestFit="1" customWidth="1"/>
    <col min="5643" max="5643" width="4.5" bestFit="1" customWidth="1"/>
    <col min="5644" max="5644" width="5" bestFit="1" customWidth="1"/>
    <col min="5645" max="5645" width="6.125" bestFit="1" customWidth="1"/>
    <col min="5646" max="5646" width="3.75" bestFit="1" customWidth="1"/>
    <col min="5647" max="5647" width="5.5" bestFit="1" customWidth="1"/>
    <col min="5648" max="5648" width="5.25" bestFit="1" customWidth="1"/>
    <col min="5889" max="5889" width="5.75" bestFit="1" customWidth="1"/>
    <col min="5890" max="5890" width="32.875" bestFit="1" customWidth="1"/>
    <col min="5891" max="5891" width="5.125" customWidth="1"/>
    <col min="5892" max="5892" width="2.75" bestFit="1" customWidth="1"/>
    <col min="5893" max="5893" width="3.75" bestFit="1" customWidth="1"/>
    <col min="5894" max="5894" width="4.875" bestFit="1" customWidth="1"/>
    <col min="5895" max="5895" width="6.25" bestFit="1" customWidth="1"/>
    <col min="5896" max="5896" width="7.875" bestFit="1" customWidth="1"/>
    <col min="5897" max="5897" width="3.125" bestFit="1" customWidth="1"/>
    <col min="5898" max="5898" width="8.25" bestFit="1" customWidth="1"/>
    <col min="5899" max="5899" width="4.5" bestFit="1" customWidth="1"/>
    <col min="5900" max="5900" width="5" bestFit="1" customWidth="1"/>
    <col min="5901" max="5901" width="6.125" bestFit="1" customWidth="1"/>
    <col min="5902" max="5902" width="3.75" bestFit="1" customWidth="1"/>
    <col min="5903" max="5903" width="5.5" bestFit="1" customWidth="1"/>
    <col min="5904" max="5904" width="5.25" bestFit="1" customWidth="1"/>
    <col min="6145" max="6145" width="5.75" bestFit="1" customWidth="1"/>
    <col min="6146" max="6146" width="32.875" bestFit="1" customWidth="1"/>
    <col min="6147" max="6147" width="5.125" customWidth="1"/>
    <col min="6148" max="6148" width="2.75" bestFit="1" customWidth="1"/>
    <col min="6149" max="6149" width="3.75" bestFit="1" customWidth="1"/>
    <col min="6150" max="6150" width="4.875" bestFit="1" customWidth="1"/>
    <col min="6151" max="6151" width="6.25" bestFit="1" customWidth="1"/>
    <col min="6152" max="6152" width="7.875" bestFit="1" customWidth="1"/>
    <col min="6153" max="6153" width="3.125" bestFit="1" customWidth="1"/>
    <col min="6154" max="6154" width="8.25" bestFit="1" customWidth="1"/>
    <col min="6155" max="6155" width="4.5" bestFit="1" customWidth="1"/>
    <col min="6156" max="6156" width="5" bestFit="1" customWidth="1"/>
    <col min="6157" max="6157" width="6.125" bestFit="1" customWidth="1"/>
    <col min="6158" max="6158" width="3.75" bestFit="1" customWidth="1"/>
    <col min="6159" max="6159" width="5.5" bestFit="1" customWidth="1"/>
    <col min="6160" max="6160" width="5.25" bestFit="1" customWidth="1"/>
    <col min="6401" max="6401" width="5.75" bestFit="1" customWidth="1"/>
    <col min="6402" max="6402" width="32.875" bestFit="1" customWidth="1"/>
    <col min="6403" max="6403" width="5.125" customWidth="1"/>
    <col min="6404" max="6404" width="2.75" bestFit="1" customWidth="1"/>
    <col min="6405" max="6405" width="3.75" bestFit="1" customWidth="1"/>
    <col min="6406" max="6406" width="4.875" bestFit="1" customWidth="1"/>
    <col min="6407" max="6407" width="6.25" bestFit="1" customWidth="1"/>
    <col min="6408" max="6408" width="7.875" bestFit="1" customWidth="1"/>
    <col min="6409" max="6409" width="3.125" bestFit="1" customWidth="1"/>
    <col min="6410" max="6410" width="8.25" bestFit="1" customWidth="1"/>
    <col min="6411" max="6411" width="4.5" bestFit="1" customWidth="1"/>
    <col min="6412" max="6412" width="5" bestFit="1" customWidth="1"/>
    <col min="6413" max="6413" width="6.125" bestFit="1" customWidth="1"/>
    <col min="6414" max="6414" width="3.75" bestFit="1" customWidth="1"/>
    <col min="6415" max="6415" width="5.5" bestFit="1" customWidth="1"/>
    <col min="6416" max="6416" width="5.25" bestFit="1" customWidth="1"/>
    <col min="6657" max="6657" width="5.75" bestFit="1" customWidth="1"/>
    <col min="6658" max="6658" width="32.875" bestFit="1" customWidth="1"/>
    <col min="6659" max="6659" width="5.125" customWidth="1"/>
    <col min="6660" max="6660" width="2.75" bestFit="1" customWidth="1"/>
    <col min="6661" max="6661" width="3.75" bestFit="1" customWidth="1"/>
    <col min="6662" max="6662" width="4.875" bestFit="1" customWidth="1"/>
    <col min="6663" max="6663" width="6.25" bestFit="1" customWidth="1"/>
    <col min="6664" max="6664" width="7.875" bestFit="1" customWidth="1"/>
    <col min="6665" max="6665" width="3.125" bestFit="1" customWidth="1"/>
    <col min="6666" max="6666" width="8.25" bestFit="1" customWidth="1"/>
    <col min="6667" max="6667" width="4.5" bestFit="1" customWidth="1"/>
    <col min="6668" max="6668" width="5" bestFit="1" customWidth="1"/>
    <col min="6669" max="6669" width="6.125" bestFit="1" customWidth="1"/>
    <col min="6670" max="6670" width="3.75" bestFit="1" customWidth="1"/>
    <col min="6671" max="6671" width="5.5" bestFit="1" customWidth="1"/>
    <col min="6672" max="6672" width="5.25" bestFit="1" customWidth="1"/>
    <col min="6913" max="6913" width="5.75" bestFit="1" customWidth="1"/>
    <col min="6914" max="6914" width="32.875" bestFit="1" customWidth="1"/>
    <col min="6915" max="6915" width="5.125" customWidth="1"/>
    <col min="6916" max="6916" width="2.75" bestFit="1" customWidth="1"/>
    <col min="6917" max="6917" width="3.75" bestFit="1" customWidth="1"/>
    <col min="6918" max="6918" width="4.875" bestFit="1" customWidth="1"/>
    <col min="6919" max="6919" width="6.25" bestFit="1" customWidth="1"/>
    <col min="6920" max="6920" width="7.875" bestFit="1" customWidth="1"/>
    <col min="6921" max="6921" width="3.125" bestFit="1" customWidth="1"/>
    <col min="6922" max="6922" width="8.25" bestFit="1" customWidth="1"/>
    <col min="6923" max="6923" width="4.5" bestFit="1" customWidth="1"/>
    <col min="6924" max="6924" width="5" bestFit="1" customWidth="1"/>
    <col min="6925" max="6925" width="6.125" bestFit="1" customWidth="1"/>
    <col min="6926" max="6926" width="3.75" bestFit="1" customWidth="1"/>
    <col min="6927" max="6927" width="5.5" bestFit="1" customWidth="1"/>
    <col min="6928" max="6928" width="5.25" bestFit="1" customWidth="1"/>
    <col min="7169" max="7169" width="5.75" bestFit="1" customWidth="1"/>
    <col min="7170" max="7170" width="32.875" bestFit="1" customWidth="1"/>
    <col min="7171" max="7171" width="5.125" customWidth="1"/>
    <col min="7172" max="7172" width="2.75" bestFit="1" customWidth="1"/>
    <col min="7173" max="7173" width="3.75" bestFit="1" customWidth="1"/>
    <col min="7174" max="7174" width="4.875" bestFit="1" customWidth="1"/>
    <col min="7175" max="7175" width="6.25" bestFit="1" customWidth="1"/>
    <col min="7176" max="7176" width="7.875" bestFit="1" customWidth="1"/>
    <col min="7177" max="7177" width="3.125" bestFit="1" customWidth="1"/>
    <col min="7178" max="7178" width="8.25" bestFit="1" customWidth="1"/>
    <col min="7179" max="7179" width="4.5" bestFit="1" customWidth="1"/>
    <col min="7180" max="7180" width="5" bestFit="1" customWidth="1"/>
    <col min="7181" max="7181" width="6.125" bestFit="1" customWidth="1"/>
    <col min="7182" max="7182" width="3.75" bestFit="1" customWidth="1"/>
    <col min="7183" max="7183" width="5.5" bestFit="1" customWidth="1"/>
    <col min="7184" max="7184" width="5.25" bestFit="1" customWidth="1"/>
    <col min="7425" max="7425" width="5.75" bestFit="1" customWidth="1"/>
    <col min="7426" max="7426" width="32.875" bestFit="1" customWidth="1"/>
    <col min="7427" max="7427" width="5.125" customWidth="1"/>
    <col min="7428" max="7428" width="2.75" bestFit="1" customWidth="1"/>
    <col min="7429" max="7429" width="3.75" bestFit="1" customWidth="1"/>
    <col min="7430" max="7430" width="4.875" bestFit="1" customWidth="1"/>
    <col min="7431" max="7431" width="6.25" bestFit="1" customWidth="1"/>
    <col min="7432" max="7432" width="7.875" bestFit="1" customWidth="1"/>
    <col min="7433" max="7433" width="3.125" bestFit="1" customWidth="1"/>
    <col min="7434" max="7434" width="8.25" bestFit="1" customWidth="1"/>
    <col min="7435" max="7435" width="4.5" bestFit="1" customWidth="1"/>
    <col min="7436" max="7436" width="5" bestFit="1" customWidth="1"/>
    <col min="7437" max="7437" width="6.125" bestFit="1" customWidth="1"/>
    <col min="7438" max="7438" width="3.75" bestFit="1" customWidth="1"/>
    <col min="7439" max="7439" width="5.5" bestFit="1" customWidth="1"/>
    <col min="7440" max="7440" width="5.25" bestFit="1" customWidth="1"/>
    <col min="7681" max="7681" width="5.75" bestFit="1" customWidth="1"/>
    <col min="7682" max="7682" width="32.875" bestFit="1" customWidth="1"/>
    <col min="7683" max="7683" width="5.125" customWidth="1"/>
    <col min="7684" max="7684" width="2.75" bestFit="1" customWidth="1"/>
    <col min="7685" max="7685" width="3.75" bestFit="1" customWidth="1"/>
    <col min="7686" max="7686" width="4.875" bestFit="1" customWidth="1"/>
    <col min="7687" max="7687" width="6.25" bestFit="1" customWidth="1"/>
    <col min="7688" max="7688" width="7.875" bestFit="1" customWidth="1"/>
    <col min="7689" max="7689" width="3.125" bestFit="1" customWidth="1"/>
    <col min="7690" max="7690" width="8.25" bestFit="1" customWidth="1"/>
    <col min="7691" max="7691" width="4.5" bestFit="1" customWidth="1"/>
    <col min="7692" max="7692" width="5" bestFit="1" customWidth="1"/>
    <col min="7693" max="7693" width="6.125" bestFit="1" customWidth="1"/>
    <col min="7694" max="7694" width="3.75" bestFit="1" customWidth="1"/>
    <col min="7695" max="7695" width="5.5" bestFit="1" customWidth="1"/>
    <col min="7696" max="7696" width="5.25" bestFit="1" customWidth="1"/>
    <col min="7937" max="7937" width="5.75" bestFit="1" customWidth="1"/>
    <col min="7938" max="7938" width="32.875" bestFit="1" customWidth="1"/>
    <col min="7939" max="7939" width="5.125" customWidth="1"/>
    <col min="7940" max="7940" width="2.75" bestFit="1" customWidth="1"/>
    <col min="7941" max="7941" width="3.75" bestFit="1" customWidth="1"/>
    <col min="7942" max="7942" width="4.875" bestFit="1" customWidth="1"/>
    <col min="7943" max="7943" width="6.25" bestFit="1" customWidth="1"/>
    <col min="7944" max="7944" width="7.875" bestFit="1" customWidth="1"/>
    <col min="7945" max="7945" width="3.125" bestFit="1" customWidth="1"/>
    <col min="7946" max="7946" width="8.25" bestFit="1" customWidth="1"/>
    <col min="7947" max="7947" width="4.5" bestFit="1" customWidth="1"/>
    <col min="7948" max="7948" width="5" bestFit="1" customWidth="1"/>
    <col min="7949" max="7949" width="6.125" bestFit="1" customWidth="1"/>
    <col min="7950" max="7950" width="3.75" bestFit="1" customWidth="1"/>
    <col min="7951" max="7951" width="5.5" bestFit="1" customWidth="1"/>
    <col min="7952" max="7952" width="5.25" bestFit="1" customWidth="1"/>
    <col min="8193" max="8193" width="5.75" bestFit="1" customWidth="1"/>
    <col min="8194" max="8194" width="32.875" bestFit="1" customWidth="1"/>
    <col min="8195" max="8195" width="5.125" customWidth="1"/>
    <col min="8196" max="8196" width="2.75" bestFit="1" customWidth="1"/>
    <col min="8197" max="8197" width="3.75" bestFit="1" customWidth="1"/>
    <col min="8198" max="8198" width="4.875" bestFit="1" customWidth="1"/>
    <col min="8199" max="8199" width="6.25" bestFit="1" customWidth="1"/>
    <col min="8200" max="8200" width="7.875" bestFit="1" customWidth="1"/>
    <col min="8201" max="8201" width="3.125" bestFit="1" customWidth="1"/>
    <col min="8202" max="8202" width="8.25" bestFit="1" customWidth="1"/>
    <col min="8203" max="8203" width="4.5" bestFit="1" customWidth="1"/>
    <col min="8204" max="8204" width="5" bestFit="1" customWidth="1"/>
    <col min="8205" max="8205" width="6.125" bestFit="1" customWidth="1"/>
    <col min="8206" max="8206" width="3.75" bestFit="1" customWidth="1"/>
    <col min="8207" max="8207" width="5.5" bestFit="1" customWidth="1"/>
    <col min="8208" max="8208" width="5.25" bestFit="1" customWidth="1"/>
    <col min="8449" max="8449" width="5.75" bestFit="1" customWidth="1"/>
    <col min="8450" max="8450" width="32.875" bestFit="1" customWidth="1"/>
    <col min="8451" max="8451" width="5.125" customWidth="1"/>
    <col min="8452" max="8452" width="2.75" bestFit="1" customWidth="1"/>
    <col min="8453" max="8453" width="3.75" bestFit="1" customWidth="1"/>
    <col min="8454" max="8454" width="4.875" bestFit="1" customWidth="1"/>
    <col min="8455" max="8455" width="6.25" bestFit="1" customWidth="1"/>
    <col min="8456" max="8456" width="7.875" bestFit="1" customWidth="1"/>
    <col min="8457" max="8457" width="3.125" bestFit="1" customWidth="1"/>
    <col min="8458" max="8458" width="8.25" bestFit="1" customWidth="1"/>
    <col min="8459" max="8459" width="4.5" bestFit="1" customWidth="1"/>
    <col min="8460" max="8460" width="5" bestFit="1" customWidth="1"/>
    <col min="8461" max="8461" width="6.125" bestFit="1" customWidth="1"/>
    <col min="8462" max="8462" width="3.75" bestFit="1" customWidth="1"/>
    <col min="8463" max="8463" width="5.5" bestFit="1" customWidth="1"/>
    <col min="8464" max="8464" width="5.25" bestFit="1" customWidth="1"/>
    <col min="8705" max="8705" width="5.75" bestFit="1" customWidth="1"/>
    <col min="8706" max="8706" width="32.875" bestFit="1" customWidth="1"/>
    <col min="8707" max="8707" width="5.125" customWidth="1"/>
    <col min="8708" max="8708" width="2.75" bestFit="1" customWidth="1"/>
    <col min="8709" max="8709" width="3.75" bestFit="1" customWidth="1"/>
    <col min="8710" max="8710" width="4.875" bestFit="1" customWidth="1"/>
    <col min="8711" max="8711" width="6.25" bestFit="1" customWidth="1"/>
    <col min="8712" max="8712" width="7.875" bestFit="1" customWidth="1"/>
    <col min="8713" max="8713" width="3.125" bestFit="1" customWidth="1"/>
    <col min="8714" max="8714" width="8.25" bestFit="1" customWidth="1"/>
    <col min="8715" max="8715" width="4.5" bestFit="1" customWidth="1"/>
    <col min="8716" max="8716" width="5" bestFit="1" customWidth="1"/>
    <col min="8717" max="8717" width="6.125" bestFit="1" customWidth="1"/>
    <col min="8718" max="8718" width="3.75" bestFit="1" customWidth="1"/>
    <col min="8719" max="8719" width="5.5" bestFit="1" customWidth="1"/>
    <col min="8720" max="8720" width="5.25" bestFit="1" customWidth="1"/>
    <col min="8961" max="8961" width="5.75" bestFit="1" customWidth="1"/>
    <col min="8962" max="8962" width="32.875" bestFit="1" customWidth="1"/>
    <col min="8963" max="8963" width="5.125" customWidth="1"/>
    <col min="8964" max="8964" width="2.75" bestFit="1" customWidth="1"/>
    <col min="8965" max="8965" width="3.75" bestFit="1" customWidth="1"/>
    <col min="8966" max="8966" width="4.875" bestFit="1" customWidth="1"/>
    <col min="8967" max="8967" width="6.25" bestFit="1" customWidth="1"/>
    <col min="8968" max="8968" width="7.875" bestFit="1" customWidth="1"/>
    <col min="8969" max="8969" width="3.125" bestFit="1" customWidth="1"/>
    <col min="8970" max="8970" width="8.25" bestFit="1" customWidth="1"/>
    <col min="8971" max="8971" width="4.5" bestFit="1" customWidth="1"/>
    <col min="8972" max="8972" width="5" bestFit="1" customWidth="1"/>
    <col min="8973" max="8973" width="6.125" bestFit="1" customWidth="1"/>
    <col min="8974" max="8974" width="3.75" bestFit="1" customWidth="1"/>
    <col min="8975" max="8975" width="5.5" bestFit="1" customWidth="1"/>
    <col min="8976" max="8976" width="5.25" bestFit="1" customWidth="1"/>
    <col min="9217" max="9217" width="5.75" bestFit="1" customWidth="1"/>
    <col min="9218" max="9218" width="32.875" bestFit="1" customWidth="1"/>
    <col min="9219" max="9219" width="5.125" customWidth="1"/>
    <col min="9220" max="9220" width="2.75" bestFit="1" customWidth="1"/>
    <col min="9221" max="9221" width="3.75" bestFit="1" customWidth="1"/>
    <col min="9222" max="9222" width="4.875" bestFit="1" customWidth="1"/>
    <col min="9223" max="9223" width="6.25" bestFit="1" customWidth="1"/>
    <col min="9224" max="9224" width="7.875" bestFit="1" customWidth="1"/>
    <col min="9225" max="9225" width="3.125" bestFit="1" customWidth="1"/>
    <col min="9226" max="9226" width="8.25" bestFit="1" customWidth="1"/>
    <col min="9227" max="9227" width="4.5" bestFit="1" customWidth="1"/>
    <col min="9228" max="9228" width="5" bestFit="1" customWidth="1"/>
    <col min="9229" max="9229" width="6.125" bestFit="1" customWidth="1"/>
    <col min="9230" max="9230" width="3.75" bestFit="1" customWidth="1"/>
    <col min="9231" max="9231" width="5.5" bestFit="1" customWidth="1"/>
    <col min="9232" max="9232" width="5.25" bestFit="1" customWidth="1"/>
    <col min="9473" max="9473" width="5.75" bestFit="1" customWidth="1"/>
    <col min="9474" max="9474" width="32.875" bestFit="1" customWidth="1"/>
    <col min="9475" max="9475" width="5.125" customWidth="1"/>
    <col min="9476" max="9476" width="2.75" bestFit="1" customWidth="1"/>
    <col min="9477" max="9477" width="3.75" bestFit="1" customWidth="1"/>
    <col min="9478" max="9478" width="4.875" bestFit="1" customWidth="1"/>
    <col min="9479" max="9479" width="6.25" bestFit="1" customWidth="1"/>
    <col min="9480" max="9480" width="7.875" bestFit="1" customWidth="1"/>
    <col min="9481" max="9481" width="3.125" bestFit="1" customWidth="1"/>
    <col min="9482" max="9482" width="8.25" bestFit="1" customWidth="1"/>
    <col min="9483" max="9483" width="4.5" bestFit="1" customWidth="1"/>
    <col min="9484" max="9484" width="5" bestFit="1" customWidth="1"/>
    <col min="9485" max="9485" width="6.125" bestFit="1" customWidth="1"/>
    <col min="9486" max="9486" width="3.75" bestFit="1" customWidth="1"/>
    <col min="9487" max="9487" width="5.5" bestFit="1" customWidth="1"/>
    <col min="9488" max="9488" width="5.25" bestFit="1" customWidth="1"/>
    <col min="9729" max="9729" width="5.75" bestFit="1" customWidth="1"/>
    <col min="9730" max="9730" width="32.875" bestFit="1" customWidth="1"/>
    <col min="9731" max="9731" width="5.125" customWidth="1"/>
    <col min="9732" max="9732" width="2.75" bestFit="1" customWidth="1"/>
    <col min="9733" max="9733" width="3.75" bestFit="1" customWidth="1"/>
    <col min="9734" max="9734" width="4.875" bestFit="1" customWidth="1"/>
    <col min="9735" max="9735" width="6.25" bestFit="1" customWidth="1"/>
    <col min="9736" max="9736" width="7.875" bestFit="1" customWidth="1"/>
    <col min="9737" max="9737" width="3.125" bestFit="1" customWidth="1"/>
    <col min="9738" max="9738" width="8.25" bestFit="1" customWidth="1"/>
    <col min="9739" max="9739" width="4.5" bestFit="1" customWidth="1"/>
    <col min="9740" max="9740" width="5" bestFit="1" customWidth="1"/>
    <col min="9741" max="9741" width="6.125" bestFit="1" customWidth="1"/>
    <col min="9742" max="9742" width="3.75" bestFit="1" customWidth="1"/>
    <col min="9743" max="9743" width="5.5" bestFit="1" customWidth="1"/>
    <col min="9744" max="9744" width="5.25" bestFit="1" customWidth="1"/>
    <col min="9985" max="9985" width="5.75" bestFit="1" customWidth="1"/>
    <col min="9986" max="9986" width="32.875" bestFit="1" customWidth="1"/>
    <col min="9987" max="9987" width="5.125" customWidth="1"/>
    <col min="9988" max="9988" width="2.75" bestFit="1" customWidth="1"/>
    <col min="9989" max="9989" width="3.75" bestFit="1" customWidth="1"/>
    <col min="9990" max="9990" width="4.875" bestFit="1" customWidth="1"/>
    <col min="9991" max="9991" width="6.25" bestFit="1" customWidth="1"/>
    <col min="9992" max="9992" width="7.875" bestFit="1" customWidth="1"/>
    <col min="9993" max="9993" width="3.125" bestFit="1" customWidth="1"/>
    <col min="9994" max="9994" width="8.25" bestFit="1" customWidth="1"/>
    <col min="9995" max="9995" width="4.5" bestFit="1" customWidth="1"/>
    <col min="9996" max="9996" width="5" bestFit="1" customWidth="1"/>
    <col min="9997" max="9997" width="6.125" bestFit="1" customWidth="1"/>
    <col min="9998" max="9998" width="3.75" bestFit="1" customWidth="1"/>
    <col min="9999" max="9999" width="5.5" bestFit="1" customWidth="1"/>
    <col min="10000" max="10000" width="5.25" bestFit="1" customWidth="1"/>
    <col min="10241" max="10241" width="5.75" bestFit="1" customWidth="1"/>
    <col min="10242" max="10242" width="32.875" bestFit="1" customWidth="1"/>
    <col min="10243" max="10243" width="5.125" customWidth="1"/>
    <col min="10244" max="10244" width="2.75" bestFit="1" customWidth="1"/>
    <col min="10245" max="10245" width="3.75" bestFit="1" customWidth="1"/>
    <col min="10246" max="10246" width="4.875" bestFit="1" customWidth="1"/>
    <col min="10247" max="10247" width="6.25" bestFit="1" customWidth="1"/>
    <col min="10248" max="10248" width="7.875" bestFit="1" customWidth="1"/>
    <col min="10249" max="10249" width="3.125" bestFit="1" customWidth="1"/>
    <col min="10250" max="10250" width="8.25" bestFit="1" customWidth="1"/>
    <col min="10251" max="10251" width="4.5" bestFit="1" customWidth="1"/>
    <col min="10252" max="10252" width="5" bestFit="1" customWidth="1"/>
    <col min="10253" max="10253" width="6.125" bestFit="1" customWidth="1"/>
    <col min="10254" max="10254" width="3.75" bestFit="1" customWidth="1"/>
    <col min="10255" max="10255" width="5.5" bestFit="1" customWidth="1"/>
    <col min="10256" max="10256" width="5.25" bestFit="1" customWidth="1"/>
    <col min="10497" max="10497" width="5.75" bestFit="1" customWidth="1"/>
    <col min="10498" max="10498" width="32.875" bestFit="1" customWidth="1"/>
    <col min="10499" max="10499" width="5.125" customWidth="1"/>
    <col min="10500" max="10500" width="2.75" bestFit="1" customWidth="1"/>
    <col min="10501" max="10501" width="3.75" bestFit="1" customWidth="1"/>
    <col min="10502" max="10502" width="4.875" bestFit="1" customWidth="1"/>
    <col min="10503" max="10503" width="6.25" bestFit="1" customWidth="1"/>
    <col min="10504" max="10504" width="7.875" bestFit="1" customWidth="1"/>
    <col min="10505" max="10505" width="3.125" bestFit="1" customWidth="1"/>
    <col min="10506" max="10506" width="8.25" bestFit="1" customWidth="1"/>
    <col min="10507" max="10507" width="4.5" bestFit="1" customWidth="1"/>
    <col min="10508" max="10508" width="5" bestFit="1" customWidth="1"/>
    <col min="10509" max="10509" width="6.125" bestFit="1" customWidth="1"/>
    <col min="10510" max="10510" width="3.75" bestFit="1" customWidth="1"/>
    <col min="10511" max="10511" width="5.5" bestFit="1" customWidth="1"/>
    <col min="10512" max="10512" width="5.25" bestFit="1" customWidth="1"/>
    <col min="10753" max="10753" width="5.75" bestFit="1" customWidth="1"/>
    <col min="10754" max="10754" width="32.875" bestFit="1" customWidth="1"/>
    <col min="10755" max="10755" width="5.125" customWidth="1"/>
    <col min="10756" max="10756" width="2.75" bestFit="1" customWidth="1"/>
    <col min="10757" max="10757" width="3.75" bestFit="1" customWidth="1"/>
    <col min="10758" max="10758" width="4.875" bestFit="1" customWidth="1"/>
    <col min="10759" max="10759" width="6.25" bestFit="1" customWidth="1"/>
    <col min="10760" max="10760" width="7.875" bestFit="1" customWidth="1"/>
    <col min="10761" max="10761" width="3.125" bestFit="1" customWidth="1"/>
    <col min="10762" max="10762" width="8.25" bestFit="1" customWidth="1"/>
    <col min="10763" max="10763" width="4.5" bestFit="1" customWidth="1"/>
    <col min="10764" max="10764" width="5" bestFit="1" customWidth="1"/>
    <col min="10765" max="10765" width="6.125" bestFit="1" customWidth="1"/>
    <col min="10766" max="10766" width="3.75" bestFit="1" customWidth="1"/>
    <col min="10767" max="10767" width="5.5" bestFit="1" customWidth="1"/>
    <col min="10768" max="10768" width="5.25" bestFit="1" customWidth="1"/>
    <col min="11009" max="11009" width="5.75" bestFit="1" customWidth="1"/>
    <col min="11010" max="11010" width="32.875" bestFit="1" customWidth="1"/>
    <col min="11011" max="11011" width="5.125" customWidth="1"/>
    <col min="11012" max="11012" width="2.75" bestFit="1" customWidth="1"/>
    <col min="11013" max="11013" width="3.75" bestFit="1" customWidth="1"/>
    <col min="11014" max="11014" width="4.875" bestFit="1" customWidth="1"/>
    <col min="11015" max="11015" width="6.25" bestFit="1" customWidth="1"/>
    <col min="11016" max="11016" width="7.875" bestFit="1" customWidth="1"/>
    <col min="11017" max="11017" width="3.125" bestFit="1" customWidth="1"/>
    <col min="11018" max="11018" width="8.25" bestFit="1" customWidth="1"/>
    <col min="11019" max="11019" width="4.5" bestFit="1" customWidth="1"/>
    <col min="11020" max="11020" width="5" bestFit="1" customWidth="1"/>
    <col min="11021" max="11021" width="6.125" bestFit="1" customWidth="1"/>
    <col min="11022" max="11022" width="3.75" bestFit="1" customWidth="1"/>
    <col min="11023" max="11023" width="5.5" bestFit="1" customWidth="1"/>
    <col min="11024" max="11024" width="5.25" bestFit="1" customWidth="1"/>
    <col min="11265" max="11265" width="5.75" bestFit="1" customWidth="1"/>
    <col min="11266" max="11266" width="32.875" bestFit="1" customWidth="1"/>
    <col min="11267" max="11267" width="5.125" customWidth="1"/>
    <col min="11268" max="11268" width="2.75" bestFit="1" customWidth="1"/>
    <col min="11269" max="11269" width="3.75" bestFit="1" customWidth="1"/>
    <col min="11270" max="11270" width="4.875" bestFit="1" customWidth="1"/>
    <col min="11271" max="11271" width="6.25" bestFit="1" customWidth="1"/>
    <col min="11272" max="11272" width="7.875" bestFit="1" customWidth="1"/>
    <col min="11273" max="11273" width="3.125" bestFit="1" customWidth="1"/>
    <col min="11274" max="11274" width="8.25" bestFit="1" customWidth="1"/>
    <col min="11275" max="11275" width="4.5" bestFit="1" customWidth="1"/>
    <col min="11276" max="11276" width="5" bestFit="1" customWidth="1"/>
    <col min="11277" max="11277" width="6.125" bestFit="1" customWidth="1"/>
    <col min="11278" max="11278" width="3.75" bestFit="1" customWidth="1"/>
    <col min="11279" max="11279" width="5.5" bestFit="1" customWidth="1"/>
    <col min="11280" max="11280" width="5.25" bestFit="1" customWidth="1"/>
    <col min="11521" max="11521" width="5.75" bestFit="1" customWidth="1"/>
    <col min="11522" max="11522" width="32.875" bestFit="1" customWidth="1"/>
    <col min="11523" max="11523" width="5.125" customWidth="1"/>
    <col min="11524" max="11524" width="2.75" bestFit="1" customWidth="1"/>
    <col min="11525" max="11525" width="3.75" bestFit="1" customWidth="1"/>
    <col min="11526" max="11526" width="4.875" bestFit="1" customWidth="1"/>
    <col min="11527" max="11527" width="6.25" bestFit="1" customWidth="1"/>
    <col min="11528" max="11528" width="7.875" bestFit="1" customWidth="1"/>
    <col min="11529" max="11529" width="3.125" bestFit="1" customWidth="1"/>
    <col min="11530" max="11530" width="8.25" bestFit="1" customWidth="1"/>
    <col min="11531" max="11531" width="4.5" bestFit="1" customWidth="1"/>
    <col min="11532" max="11532" width="5" bestFit="1" customWidth="1"/>
    <col min="11533" max="11533" width="6.125" bestFit="1" customWidth="1"/>
    <col min="11534" max="11534" width="3.75" bestFit="1" customWidth="1"/>
    <col min="11535" max="11535" width="5.5" bestFit="1" customWidth="1"/>
    <col min="11536" max="11536" width="5.25" bestFit="1" customWidth="1"/>
    <col min="11777" max="11777" width="5.75" bestFit="1" customWidth="1"/>
    <col min="11778" max="11778" width="32.875" bestFit="1" customWidth="1"/>
    <col min="11779" max="11779" width="5.125" customWidth="1"/>
    <col min="11780" max="11780" width="2.75" bestFit="1" customWidth="1"/>
    <col min="11781" max="11781" width="3.75" bestFit="1" customWidth="1"/>
    <col min="11782" max="11782" width="4.875" bestFit="1" customWidth="1"/>
    <col min="11783" max="11783" width="6.25" bestFit="1" customWidth="1"/>
    <col min="11784" max="11784" width="7.875" bestFit="1" customWidth="1"/>
    <col min="11785" max="11785" width="3.125" bestFit="1" customWidth="1"/>
    <col min="11786" max="11786" width="8.25" bestFit="1" customWidth="1"/>
    <col min="11787" max="11787" width="4.5" bestFit="1" customWidth="1"/>
    <col min="11788" max="11788" width="5" bestFit="1" customWidth="1"/>
    <col min="11789" max="11789" width="6.125" bestFit="1" customWidth="1"/>
    <col min="11790" max="11790" width="3.75" bestFit="1" customWidth="1"/>
    <col min="11791" max="11791" width="5.5" bestFit="1" customWidth="1"/>
    <col min="11792" max="11792" width="5.25" bestFit="1" customWidth="1"/>
    <col min="12033" max="12033" width="5.75" bestFit="1" customWidth="1"/>
    <col min="12034" max="12034" width="32.875" bestFit="1" customWidth="1"/>
    <col min="12035" max="12035" width="5.125" customWidth="1"/>
    <col min="12036" max="12036" width="2.75" bestFit="1" customWidth="1"/>
    <col min="12037" max="12037" width="3.75" bestFit="1" customWidth="1"/>
    <col min="12038" max="12038" width="4.875" bestFit="1" customWidth="1"/>
    <col min="12039" max="12039" width="6.25" bestFit="1" customWidth="1"/>
    <col min="12040" max="12040" width="7.875" bestFit="1" customWidth="1"/>
    <col min="12041" max="12041" width="3.125" bestFit="1" customWidth="1"/>
    <col min="12042" max="12042" width="8.25" bestFit="1" customWidth="1"/>
    <col min="12043" max="12043" width="4.5" bestFit="1" customWidth="1"/>
    <col min="12044" max="12044" width="5" bestFit="1" customWidth="1"/>
    <col min="12045" max="12045" width="6.125" bestFit="1" customWidth="1"/>
    <col min="12046" max="12046" width="3.75" bestFit="1" customWidth="1"/>
    <col min="12047" max="12047" width="5.5" bestFit="1" customWidth="1"/>
    <col min="12048" max="12048" width="5.25" bestFit="1" customWidth="1"/>
    <col min="12289" max="12289" width="5.75" bestFit="1" customWidth="1"/>
    <col min="12290" max="12290" width="32.875" bestFit="1" customWidth="1"/>
    <col min="12291" max="12291" width="5.125" customWidth="1"/>
    <col min="12292" max="12292" width="2.75" bestFit="1" customWidth="1"/>
    <col min="12293" max="12293" width="3.75" bestFit="1" customWidth="1"/>
    <col min="12294" max="12294" width="4.875" bestFit="1" customWidth="1"/>
    <col min="12295" max="12295" width="6.25" bestFit="1" customWidth="1"/>
    <col min="12296" max="12296" width="7.875" bestFit="1" customWidth="1"/>
    <col min="12297" max="12297" width="3.125" bestFit="1" customWidth="1"/>
    <col min="12298" max="12298" width="8.25" bestFit="1" customWidth="1"/>
    <col min="12299" max="12299" width="4.5" bestFit="1" customWidth="1"/>
    <col min="12300" max="12300" width="5" bestFit="1" customWidth="1"/>
    <col min="12301" max="12301" width="6.125" bestFit="1" customWidth="1"/>
    <col min="12302" max="12302" width="3.75" bestFit="1" customWidth="1"/>
    <col min="12303" max="12303" width="5.5" bestFit="1" customWidth="1"/>
    <col min="12304" max="12304" width="5.25" bestFit="1" customWidth="1"/>
    <col min="12545" max="12545" width="5.75" bestFit="1" customWidth="1"/>
    <col min="12546" max="12546" width="32.875" bestFit="1" customWidth="1"/>
    <col min="12547" max="12547" width="5.125" customWidth="1"/>
    <col min="12548" max="12548" width="2.75" bestFit="1" customWidth="1"/>
    <col min="12549" max="12549" width="3.75" bestFit="1" customWidth="1"/>
    <col min="12550" max="12550" width="4.875" bestFit="1" customWidth="1"/>
    <col min="12551" max="12551" width="6.25" bestFit="1" customWidth="1"/>
    <col min="12552" max="12552" width="7.875" bestFit="1" customWidth="1"/>
    <col min="12553" max="12553" width="3.125" bestFit="1" customWidth="1"/>
    <col min="12554" max="12554" width="8.25" bestFit="1" customWidth="1"/>
    <col min="12555" max="12555" width="4.5" bestFit="1" customWidth="1"/>
    <col min="12556" max="12556" width="5" bestFit="1" customWidth="1"/>
    <col min="12557" max="12557" width="6.125" bestFit="1" customWidth="1"/>
    <col min="12558" max="12558" width="3.75" bestFit="1" customWidth="1"/>
    <col min="12559" max="12559" width="5.5" bestFit="1" customWidth="1"/>
    <col min="12560" max="12560" width="5.25" bestFit="1" customWidth="1"/>
    <col min="12801" max="12801" width="5.75" bestFit="1" customWidth="1"/>
    <col min="12802" max="12802" width="32.875" bestFit="1" customWidth="1"/>
    <col min="12803" max="12803" width="5.125" customWidth="1"/>
    <col min="12804" max="12804" width="2.75" bestFit="1" customWidth="1"/>
    <col min="12805" max="12805" width="3.75" bestFit="1" customWidth="1"/>
    <col min="12806" max="12806" width="4.875" bestFit="1" customWidth="1"/>
    <col min="12807" max="12807" width="6.25" bestFit="1" customWidth="1"/>
    <col min="12808" max="12808" width="7.875" bestFit="1" customWidth="1"/>
    <col min="12809" max="12809" width="3.125" bestFit="1" customWidth="1"/>
    <col min="12810" max="12810" width="8.25" bestFit="1" customWidth="1"/>
    <col min="12811" max="12811" width="4.5" bestFit="1" customWidth="1"/>
    <col min="12812" max="12812" width="5" bestFit="1" customWidth="1"/>
    <col min="12813" max="12813" width="6.125" bestFit="1" customWidth="1"/>
    <col min="12814" max="12814" width="3.75" bestFit="1" customWidth="1"/>
    <col min="12815" max="12815" width="5.5" bestFit="1" customWidth="1"/>
    <col min="12816" max="12816" width="5.25" bestFit="1" customWidth="1"/>
    <col min="13057" max="13057" width="5.75" bestFit="1" customWidth="1"/>
    <col min="13058" max="13058" width="32.875" bestFit="1" customWidth="1"/>
    <col min="13059" max="13059" width="5.125" customWidth="1"/>
    <col min="13060" max="13060" width="2.75" bestFit="1" customWidth="1"/>
    <col min="13061" max="13061" width="3.75" bestFit="1" customWidth="1"/>
    <col min="13062" max="13062" width="4.875" bestFit="1" customWidth="1"/>
    <col min="13063" max="13063" width="6.25" bestFit="1" customWidth="1"/>
    <col min="13064" max="13064" width="7.875" bestFit="1" customWidth="1"/>
    <col min="13065" max="13065" width="3.125" bestFit="1" customWidth="1"/>
    <col min="13066" max="13066" width="8.25" bestFit="1" customWidth="1"/>
    <col min="13067" max="13067" width="4.5" bestFit="1" customWidth="1"/>
    <col min="13068" max="13068" width="5" bestFit="1" customWidth="1"/>
    <col min="13069" max="13069" width="6.125" bestFit="1" customWidth="1"/>
    <col min="13070" max="13070" width="3.75" bestFit="1" customWidth="1"/>
    <col min="13071" max="13071" width="5.5" bestFit="1" customWidth="1"/>
    <col min="13072" max="13072" width="5.25" bestFit="1" customWidth="1"/>
    <col min="13313" max="13313" width="5.75" bestFit="1" customWidth="1"/>
    <col min="13314" max="13314" width="32.875" bestFit="1" customWidth="1"/>
    <col min="13315" max="13315" width="5.125" customWidth="1"/>
    <col min="13316" max="13316" width="2.75" bestFit="1" customWidth="1"/>
    <col min="13317" max="13317" width="3.75" bestFit="1" customWidth="1"/>
    <col min="13318" max="13318" width="4.875" bestFit="1" customWidth="1"/>
    <col min="13319" max="13319" width="6.25" bestFit="1" customWidth="1"/>
    <col min="13320" max="13320" width="7.875" bestFit="1" customWidth="1"/>
    <col min="13321" max="13321" width="3.125" bestFit="1" customWidth="1"/>
    <col min="13322" max="13322" width="8.25" bestFit="1" customWidth="1"/>
    <col min="13323" max="13323" width="4.5" bestFit="1" customWidth="1"/>
    <col min="13324" max="13324" width="5" bestFit="1" customWidth="1"/>
    <col min="13325" max="13325" width="6.125" bestFit="1" customWidth="1"/>
    <col min="13326" max="13326" width="3.75" bestFit="1" customWidth="1"/>
    <col min="13327" max="13327" width="5.5" bestFit="1" customWidth="1"/>
    <col min="13328" max="13328" width="5.25" bestFit="1" customWidth="1"/>
    <col min="13569" max="13569" width="5.75" bestFit="1" customWidth="1"/>
    <col min="13570" max="13570" width="32.875" bestFit="1" customWidth="1"/>
    <col min="13571" max="13571" width="5.125" customWidth="1"/>
    <col min="13572" max="13572" width="2.75" bestFit="1" customWidth="1"/>
    <col min="13573" max="13573" width="3.75" bestFit="1" customWidth="1"/>
    <col min="13574" max="13574" width="4.875" bestFit="1" customWidth="1"/>
    <col min="13575" max="13575" width="6.25" bestFit="1" customWidth="1"/>
    <col min="13576" max="13576" width="7.875" bestFit="1" customWidth="1"/>
    <col min="13577" max="13577" width="3.125" bestFit="1" customWidth="1"/>
    <col min="13578" max="13578" width="8.25" bestFit="1" customWidth="1"/>
    <col min="13579" max="13579" width="4.5" bestFit="1" customWidth="1"/>
    <col min="13580" max="13580" width="5" bestFit="1" customWidth="1"/>
    <col min="13581" max="13581" width="6.125" bestFit="1" customWidth="1"/>
    <col min="13582" max="13582" width="3.75" bestFit="1" customWidth="1"/>
    <col min="13583" max="13583" width="5.5" bestFit="1" customWidth="1"/>
    <col min="13584" max="13584" width="5.25" bestFit="1" customWidth="1"/>
    <col min="13825" max="13825" width="5.75" bestFit="1" customWidth="1"/>
    <col min="13826" max="13826" width="32.875" bestFit="1" customWidth="1"/>
    <col min="13827" max="13827" width="5.125" customWidth="1"/>
    <col min="13828" max="13828" width="2.75" bestFit="1" customWidth="1"/>
    <col min="13829" max="13829" width="3.75" bestFit="1" customWidth="1"/>
    <col min="13830" max="13830" width="4.875" bestFit="1" customWidth="1"/>
    <col min="13831" max="13831" width="6.25" bestFit="1" customWidth="1"/>
    <col min="13832" max="13832" width="7.875" bestFit="1" customWidth="1"/>
    <col min="13833" max="13833" width="3.125" bestFit="1" customWidth="1"/>
    <col min="13834" max="13834" width="8.25" bestFit="1" customWidth="1"/>
    <col min="13835" max="13835" width="4.5" bestFit="1" customWidth="1"/>
    <col min="13836" max="13836" width="5" bestFit="1" customWidth="1"/>
    <col min="13837" max="13837" width="6.125" bestFit="1" customWidth="1"/>
    <col min="13838" max="13838" width="3.75" bestFit="1" customWidth="1"/>
    <col min="13839" max="13839" width="5.5" bestFit="1" customWidth="1"/>
    <col min="13840" max="13840" width="5.25" bestFit="1" customWidth="1"/>
    <col min="14081" max="14081" width="5.75" bestFit="1" customWidth="1"/>
    <col min="14082" max="14082" width="32.875" bestFit="1" customWidth="1"/>
    <col min="14083" max="14083" width="5.125" customWidth="1"/>
    <col min="14084" max="14084" width="2.75" bestFit="1" customWidth="1"/>
    <col min="14085" max="14085" width="3.75" bestFit="1" customWidth="1"/>
    <col min="14086" max="14086" width="4.875" bestFit="1" customWidth="1"/>
    <col min="14087" max="14087" width="6.25" bestFit="1" customWidth="1"/>
    <col min="14088" max="14088" width="7.875" bestFit="1" customWidth="1"/>
    <col min="14089" max="14089" width="3.125" bestFit="1" customWidth="1"/>
    <col min="14090" max="14090" width="8.25" bestFit="1" customWidth="1"/>
    <col min="14091" max="14091" width="4.5" bestFit="1" customWidth="1"/>
    <col min="14092" max="14092" width="5" bestFit="1" customWidth="1"/>
    <col min="14093" max="14093" width="6.125" bestFit="1" customWidth="1"/>
    <col min="14094" max="14094" width="3.75" bestFit="1" customWidth="1"/>
    <col min="14095" max="14095" width="5.5" bestFit="1" customWidth="1"/>
    <col min="14096" max="14096" width="5.25" bestFit="1" customWidth="1"/>
    <col min="14337" max="14337" width="5.75" bestFit="1" customWidth="1"/>
    <col min="14338" max="14338" width="32.875" bestFit="1" customWidth="1"/>
    <col min="14339" max="14339" width="5.125" customWidth="1"/>
    <col min="14340" max="14340" width="2.75" bestFit="1" customWidth="1"/>
    <col min="14341" max="14341" width="3.75" bestFit="1" customWidth="1"/>
    <col min="14342" max="14342" width="4.875" bestFit="1" customWidth="1"/>
    <col min="14343" max="14343" width="6.25" bestFit="1" customWidth="1"/>
    <col min="14344" max="14344" width="7.875" bestFit="1" customWidth="1"/>
    <col min="14345" max="14345" width="3.125" bestFit="1" customWidth="1"/>
    <col min="14346" max="14346" width="8.25" bestFit="1" customWidth="1"/>
    <col min="14347" max="14347" width="4.5" bestFit="1" customWidth="1"/>
    <col min="14348" max="14348" width="5" bestFit="1" customWidth="1"/>
    <col min="14349" max="14349" width="6.125" bestFit="1" customWidth="1"/>
    <col min="14350" max="14350" width="3.75" bestFit="1" customWidth="1"/>
    <col min="14351" max="14351" width="5.5" bestFit="1" customWidth="1"/>
    <col min="14352" max="14352" width="5.25" bestFit="1" customWidth="1"/>
    <col min="14593" max="14593" width="5.75" bestFit="1" customWidth="1"/>
    <col min="14594" max="14594" width="32.875" bestFit="1" customWidth="1"/>
    <col min="14595" max="14595" width="5.125" customWidth="1"/>
    <col min="14596" max="14596" width="2.75" bestFit="1" customWidth="1"/>
    <col min="14597" max="14597" width="3.75" bestFit="1" customWidth="1"/>
    <col min="14598" max="14598" width="4.875" bestFit="1" customWidth="1"/>
    <col min="14599" max="14599" width="6.25" bestFit="1" customWidth="1"/>
    <col min="14600" max="14600" width="7.875" bestFit="1" customWidth="1"/>
    <col min="14601" max="14601" width="3.125" bestFit="1" customWidth="1"/>
    <col min="14602" max="14602" width="8.25" bestFit="1" customWidth="1"/>
    <col min="14603" max="14603" width="4.5" bestFit="1" customWidth="1"/>
    <col min="14604" max="14604" width="5" bestFit="1" customWidth="1"/>
    <col min="14605" max="14605" width="6.125" bestFit="1" customWidth="1"/>
    <col min="14606" max="14606" width="3.75" bestFit="1" customWidth="1"/>
    <col min="14607" max="14607" width="5.5" bestFit="1" customWidth="1"/>
    <col min="14608" max="14608" width="5.25" bestFit="1" customWidth="1"/>
    <col min="14849" max="14849" width="5.75" bestFit="1" customWidth="1"/>
    <col min="14850" max="14850" width="32.875" bestFit="1" customWidth="1"/>
    <col min="14851" max="14851" width="5.125" customWidth="1"/>
    <col min="14852" max="14852" width="2.75" bestFit="1" customWidth="1"/>
    <col min="14853" max="14853" width="3.75" bestFit="1" customWidth="1"/>
    <col min="14854" max="14854" width="4.875" bestFit="1" customWidth="1"/>
    <col min="14855" max="14855" width="6.25" bestFit="1" customWidth="1"/>
    <col min="14856" max="14856" width="7.875" bestFit="1" customWidth="1"/>
    <col min="14857" max="14857" width="3.125" bestFit="1" customWidth="1"/>
    <col min="14858" max="14858" width="8.25" bestFit="1" customWidth="1"/>
    <col min="14859" max="14859" width="4.5" bestFit="1" customWidth="1"/>
    <col min="14860" max="14860" width="5" bestFit="1" customWidth="1"/>
    <col min="14861" max="14861" width="6.125" bestFit="1" customWidth="1"/>
    <col min="14862" max="14862" width="3.75" bestFit="1" customWidth="1"/>
    <col min="14863" max="14863" width="5.5" bestFit="1" customWidth="1"/>
    <col min="14864" max="14864" width="5.25" bestFit="1" customWidth="1"/>
    <col min="15105" max="15105" width="5.75" bestFit="1" customWidth="1"/>
    <col min="15106" max="15106" width="32.875" bestFit="1" customWidth="1"/>
    <col min="15107" max="15107" width="5.125" customWidth="1"/>
    <col min="15108" max="15108" width="2.75" bestFit="1" customWidth="1"/>
    <col min="15109" max="15109" width="3.75" bestFit="1" customWidth="1"/>
    <col min="15110" max="15110" width="4.875" bestFit="1" customWidth="1"/>
    <col min="15111" max="15111" width="6.25" bestFit="1" customWidth="1"/>
    <col min="15112" max="15112" width="7.875" bestFit="1" customWidth="1"/>
    <col min="15113" max="15113" width="3.125" bestFit="1" customWidth="1"/>
    <col min="15114" max="15114" width="8.25" bestFit="1" customWidth="1"/>
    <col min="15115" max="15115" width="4.5" bestFit="1" customWidth="1"/>
    <col min="15116" max="15116" width="5" bestFit="1" customWidth="1"/>
    <col min="15117" max="15117" width="6.125" bestFit="1" customWidth="1"/>
    <col min="15118" max="15118" width="3.75" bestFit="1" customWidth="1"/>
    <col min="15119" max="15119" width="5.5" bestFit="1" customWidth="1"/>
    <col min="15120" max="15120" width="5.25" bestFit="1" customWidth="1"/>
    <col min="15361" max="15361" width="5.75" bestFit="1" customWidth="1"/>
    <col min="15362" max="15362" width="32.875" bestFit="1" customWidth="1"/>
    <col min="15363" max="15363" width="5.125" customWidth="1"/>
    <col min="15364" max="15364" width="2.75" bestFit="1" customWidth="1"/>
    <col min="15365" max="15365" width="3.75" bestFit="1" customWidth="1"/>
    <col min="15366" max="15366" width="4.875" bestFit="1" customWidth="1"/>
    <col min="15367" max="15367" width="6.25" bestFit="1" customWidth="1"/>
    <col min="15368" max="15368" width="7.875" bestFit="1" customWidth="1"/>
    <col min="15369" max="15369" width="3.125" bestFit="1" customWidth="1"/>
    <col min="15370" max="15370" width="8.25" bestFit="1" customWidth="1"/>
    <col min="15371" max="15371" width="4.5" bestFit="1" customWidth="1"/>
    <col min="15372" max="15372" width="5" bestFit="1" customWidth="1"/>
    <col min="15373" max="15373" width="6.125" bestFit="1" customWidth="1"/>
    <col min="15374" max="15374" width="3.75" bestFit="1" customWidth="1"/>
    <col min="15375" max="15375" width="5.5" bestFit="1" customWidth="1"/>
    <col min="15376" max="15376" width="5.25" bestFit="1" customWidth="1"/>
    <col min="15617" max="15617" width="5.75" bestFit="1" customWidth="1"/>
    <col min="15618" max="15618" width="32.875" bestFit="1" customWidth="1"/>
    <col min="15619" max="15619" width="5.125" customWidth="1"/>
    <col min="15620" max="15620" width="2.75" bestFit="1" customWidth="1"/>
    <col min="15621" max="15621" width="3.75" bestFit="1" customWidth="1"/>
    <col min="15622" max="15622" width="4.875" bestFit="1" customWidth="1"/>
    <col min="15623" max="15623" width="6.25" bestFit="1" customWidth="1"/>
    <col min="15624" max="15624" width="7.875" bestFit="1" customWidth="1"/>
    <col min="15625" max="15625" width="3.125" bestFit="1" customWidth="1"/>
    <col min="15626" max="15626" width="8.25" bestFit="1" customWidth="1"/>
    <col min="15627" max="15627" width="4.5" bestFit="1" customWidth="1"/>
    <col min="15628" max="15628" width="5" bestFit="1" customWidth="1"/>
    <col min="15629" max="15629" width="6.125" bestFit="1" customWidth="1"/>
    <col min="15630" max="15630" width="3.75" bestFit="1" customWidth="1"/>
    <col min="15631" max="15631" width="5.5" bestFit="1" customWidth="1"/>
    <col min="15632" max="15632" width="5.25" bestFit="1" customWidth="1"/>
    <col min="15873" max="15873" width="5.75" bestFit="1" customWidth="1"/>
    <col min="15874" max="15874" width="32.875" bestFit="1" customWidth="1"/>
    <col min="15875" max="15875" width="5.125" customWidth="1"/>
    <col min="15876" max="15876" width="2.75" bestFit="1" customWidth="1"/>
    <col min="15877" max="15877" width="3.75" bestFit="1" customWidth="1"/>
    <col min="15878" max="15878" width="4.875" bestFit="1" customWidth="1"/>
    <col min="15879" max="15879" width="6.25" bestFit="1" customWidth="1"/>
    <col min="15880" max="15880" width="7.875" bestFit="1" customWidth="1"/>
    <col min="15881" max="15881" width="3.125" bestFit="1" customWidth="1"/>
    <col min="15882" max="15882" width="8.25" bestFit="1" customWidth="1"/>
    <col min="15883" max="15883" width="4.5" bestFit="1" customWidth="1"/>
    <col min="15884" max="15884" width="5" bestFit="1" customWidth="1"/>
    <col min="15885" max="15885" width="6.125" bestFit="1" customWidth="1"/>
    <col min="15886" max="15886" width="3.75" bestFit="1" customWidth="1"/>
    <col min="15887" max="15887" width="5.5" bestFit="1" customWidth="1"/>
    <col min="15888" max="15888" width="5.25" bestFit="1" customWidth="1"/>
    <col min="16129" max="16129" width="5.75" bestFit="1" customWidth="1"/>
    <col min="16130" max="16130" width="32.875" bestFit="1" customWidth="1"/>
    <col min="16131" max="16131" width="5.125" customWidth="1"/>
    <col min="16132" max="16132" width="2.75" bestFit="1" customWidth="1"/>
    <col min="16133" max="16133" width="3.75" bestFit="1" customWidth="1"/>
    <col min="16134" max="16134" width="4.875" bestFit="1" customWidth="1"/>
    <col min="16135" max="16135" width="6.25" bestFit="1" customWidth="1"/>
    <col min="16136" max="16136" width="7.875" bestFit="1" customWidth="1"/>
    <col min="16137" max="16137" width="3.125" bestFit="1" customWidth="1"/>
    <col min="16138" max="16138" width="8.25" bestFit="1" customWidth="1"/>
    <col min="16139" max="16139" width="4.5" bestFit="1" customWidth="1"/>
    <col min="16140" max="16140" width="5" bestFit="1" customWidth="1"/>
    <col min="16141" max="16141" width="6.125" bestFit="1" customWidth="1"/>
    <col min="16142" max="16142" width="3.75" bestFit="1" customWidth="1"/>
    <col min="16143" max="16143" width="5.5" bestFit="1" customWidth="1"/>
    <col min="16144" max="16144" width="5.25" bestFit="1" customWidth="1"/>
  </cols>
  <sheetData>
    <row r="1" spans="1:16" ht="13.35" customHeight="1">
      <c r="A1" s="726"/>
      <c r="B1" s="726"/>
      <c r="C1" s="726"/>
      <c r="D1" s="726"/>
      <c r="E1" s="726"/>
      <c r="F1" s="726"/>
      <c r="G1" s="726"/>
      <c r="H1" s="726"/>
      <c r="I1" s="726"/>
      <c r="J1" s="726"/>
      <c r="K1" s="726"/>
      <c r="L1" s="726"/>
      <c r="M1" s="726"/>
      <c r="N1" s="727" t="s">
        <v>1626</v>
      </c>
      <c r="O1" s="727"/>
      <c r="P1" s="727"/>
    </row>
    <row r="2" spans="1:16" ht="13.35" customHeight="1">
      <c r="A2" s="726"/>
      <c r="B2" s="726"/>
      <c r="C2" s="726"/>
      <c r="D2" s="726"/>
      <c r="E2" s="726"/>
      <c r="F2" s="726"/>
      <c r="G2" s="726"/>
      <c r="H2" s="726"/>
      <c r="I2" s="726"/>
      <c r="J2" s="726"/>
      <c r="K2" s="726"/>
      <c r="L2" s="726"/>
      <c r="M2" s="726"/>
      <c r="N2" s="727"/>
      <c r="O2" s="727"/>
      <c r="P2" s="727"/>
    </row>
    <row r="3" spans="1:16" ht="13.35" customHeight="1">
      <c r="A3" s="725"/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8"/>
      <c r="O3" s="728"/>
      <c r="P3" s="728"/>
    </row>
    <row r="4" spans="1:16" ht="13.35" customHeight="1">
      <c r="A4" s="726"/>
      <c r="B4" s="726"/>
      <c r="C4" s="726"/>
      <c r="D4" s="726"/>
      <c r="E4" s="726"/>
      <c r="F4" s="726"/>
      <c r="G4" s="726"/>
      <c r="H4" s="726"/>
      <c r="I4" s="726"/>
      <c r="J4" s="726"/>
      <c r="K4" s="726"/>
      <c r="L4" s="726"/>
      <c r="M4" s="726"/>
      <c r="N4" s="727"/>
      <c r="O4" s="727"/>
      <c r="P4" s="727"/>
    </row>
    <row r="5" spans="1:16" ht="22.9" customHeight="1">
      <c r="A5" s="195" t="s">
        <v>1550</v>
      </c>
      <c r="B5" s="720"/>
      <c r="C5" s="720"/>
      <c r="D5" s="720"/>
      <c r="E5" s="720"/>
      <c r="F5" s="720"/>
      <c r="G5" s="720"/>
      <c r="H5" s="720"/>
      <c r="I5" s="720"/>
      <c r="J5" s="724"/>
      <c r="K5" s="724"/>
      <c r="L5" s="724"/>
      <c r="M5" s="724"/>
      <c r="N5" s="724"/>
      <c r="O5" s="724"/>
      <c r="P5" s="724"/>
    </row>
    <row r="6" spans="1:16" ht="13.35" customHeight="1">
      <c r="A6" s="725" t="s">
        <v>1550</v>
      </c>
      <c r="B6" s="725"/>
      <c r="C6" s="725"/>
      <c r="D6" s="725"/>
      <c r="E6" s="725"/>
      <c r="F6" s="725"/>
      <c r="G6" s="725"/>
      <c r="H6" s="725"/>
      <c r="I6" s="725"/>
      <c r="J6" s="725"/>
      <c r="K6" s="725"/>
      <c r="L6" s="725"/>
      <c r="M6" s="725"/>
      <c r="N6" s="725"/>
      <c r="O6" s="725"/>
      <c r="P6" s="725"/>
    </row>
    <row r="7" spans="1:16" ht="10.9" customHeight="1">
      <c r="A7" s="720"/>
      <c r="B7" s="720"/>
      <c r="C7" s="720"/>
      <c r="D7" s="720"/>
      <c r="E7" s="720"/>
      <c r="F7" s="720"/>
      <c r="G7" s="720"/>
      <c r="H7" s="720"/>
      <c r="I7" s="720"/>
      <c r="J7" s="720"/>
      <c r="K7" s="720"/>
      <c r="L7" s="720"/>
      <c r="M7" s="720"/>
      <c r="N7" s="720"/>
      <c r="O7" s="720"/>
      <c r="P7" s="720"/>
    </row>
    <row r="8" spans="1:16" ht="10.9" customHeight="1">
      <c r="A8" s="720" t="s">
        <v>1627</v>
      </c>
      <c r="B8" s="720"/>
      <c r="C8" s="723"/>
      <c r="D8" s="723"/>
      <c r="E8" s="723"/>
      <c r="F8" s="723"/>
      <c r="G8" s="723"/>
      <c r="H8" s="723"/>
      <c r="I8" s="723"/>
      <c r="J8" s="723"/>
      <c r="K8" s="723"/>
      <c r="L8" s="724"/>
      <c r="M8" s="724"/>
      <c r="N8" s="724"/>
      <c r="O8" s="724"/>
      <c r="P8" s="724"/>
    </row>
    <row r="9" spans="1:16" ht="10.9" customHeight="1">
      <c r="A9" s="720"/>
      <c r="B9" s="720"/>
      <c r="C9" s="720"/>
      <c r="D9" s="720"/>
      <c r="E9" s="720"/>
      <c r="F9" s="720"/>
      <c r="G9" s="720"/>
      <c r="H9" s="720"/>
      <c r="I9" s="720"/>
      <c r="J9" s="720"/>
      <c r="K9" s="720"/>
      <c r="L9" s="720"/>
      <c r="M9" s="720"/>
      <c r="N9" s="720"/>
      <c r="O9" s="720"/>
      <c r="P9" s="720"/>
    </row>
    <row r="10" spans="1:16" ht="10.9" customHeight="1">
      <c r="A10" s="720" t="s">
        <v>1628</v>
      </c>
      <c r="B10" s="720"/>
      <c r="C10" s="720"/>
      <c r="D10" s="720"/>
      <c r="E10" s="720"/>
      <c r="F10" s="720"/>
      <c r="G10" s="720"/>
      <c r="H10" s="720"/>
      <c r="I10" s="720"/>
      <c r="J10" s="720"/>
      <c r="K10" s="720"/>
      <c r="L10" s="720"/>
      <c r="M10" s="720"/>
      <c r="N10" s="720"/>
      <c r="O10" s="720"/>
      <c r="P10" s="720"/>
    </row>
    <row r="11" spans="1:16" ht="10.9" customHeight="1">
      <c r="A11" s="720"/>
      <c r="B11" s="720"/>
      <c r="C11" s="720"/>
      <c r="D11" s="720"/>
      <c r="E11" s="720"/>
      <c r="F11" s="720"/>
      <c r="G11" s="720"/>
      <c r="H11" s="720"/>
      <c r="I11" s="720"/>
      <c r="J11" s="720"/>
      <c r="K11" s="720"/>
      <c r="L11" s="720"/>
      <c r="M11" s="720"/>
      <c r="N11" s="720"/>
      <c r="O11" s="720"/>
      <c r="P11" s="720"/>
    </row>
    <row r="12" spans="1:16" ht="11.45" customHeight="1">
      <c r="A12" s="720" t="s">
        <v>1551</v>
      </c>
      <c r="B12" s="720"/>
      <c r="C12" s="720"/>
      <c r="D12" s="720"/>
      <c r="E12" s="720"/>
      <c r="F12" s="720"/>
      <c r="G12" s="720"/>
      <c r="H12" s="720"/>
      <c r="I12" s="720"/>
      <c r="J12" s="720"/>
      <c r="K12" s="720"/>
      <c r="L12" s="720"/>
      <c r="M12" s="720"/>
      <c r="N12" s="720"/>
      <c r="O12" s="720"/>
      <c r="P12" s="720"/>
    </row>
    <row r="13" spans="1:16" ht="21.75" customHeight="1">
      <c r="A13" s="196" t="s">
        <v>956</v>
      </c>
      <c r="B13" s="196" t="s">
        <v>1553</v>
      </c>
      <c r="C13" s="197" t="s">
        <v>984</v>
      </c>
      <c r="D13" s="198" t="s">
        <v>1554</v>
      </c>
      <c r="E13" s="198" t="s">
        <v>1555</v>
      </c>
      <c r="F13" s="198" t="s">
        <v>1556</v>
      </c>
      <c r="G13" s="198" t="s">
        <v>1557</v>
      </c>
      <c r="H13" s="198" t="s">
        <v>1558</v>
      </c>
      <c r="I13" s="199" t="s">
        <v>1559</v>
      </c>
      <c r="J13" s="200" t="s">
        <v>1560</v>
      </c>
      <c r="K13" s="199" t="s">
        <v>1561</v>
      </c>
      <c r="L13" s="198" t="s">
        <v>1562</v>
      </c>
      <c r="M13" s="198" t="s">
        <v>1552</v>
      </c>
      <c r="N13" s="199" t="s">
        <v>1563</v>
      </c>
      <c r="O13" s="198" t="s">
        <v>1564</v>
      </c>
      <c r="P13" s="198" t="s">
        <v>1565</v>
      </c>
    </row>
    <row r="14" spans="1:16">
      <c r="A14" s="201">
        <v>30022</v>
      </c>
      <c r="B14" s="202" t="s">
        <v>1566</v>
      </c>
      <c r="C14" s="203" t="s">
        <v>1567</v>
      </c>
      <c r="D14" s="204">
        <v>11</v>
      </c>
      <c r="E14" s="205">
        <v>8</v>
      </c>
      <c r="F14" s="206">
        <v>2500</v>
      </c>
      <c r="G14" s="207">
        <v>10</v>
      </c>
      <c r="H14" s="208">
        <v>683310.68</v>
      </c>
      <c r="I14" s="209">
        <v>0.6</v>
      </c>
      <c r="J14" s="210" t="s">
        <v>1568</v>
      </c>
      <c r="K14" s="211">
        <v>39.61</v>
      </c>
      <c r="L14" s="207">
        <v>20.49</v>
      </c>
      <c r="M14" s="205">
        <v>0</v>
      </c>
      <c r="N14" s="209">
        <v>0</v>
      </c>
      <c r="O14" s="207">
        <v>60.1</v>
      </c>
      <c r="P14" s="207">
        <v>39.61</v>
      </c>
    </row>
    <row r="15" spans="1:16">
      <c r="A15" s="201">
        <v>30175</v>
      </c>
      <c r="B15" s="202" t="s">
        <v>1629</v>
      </c>
      <c r="C15" s="203" t="s">
        <v>1567</v>
      </c>
      <c r="D15" s="212">
        <v>0</v>
      </c>
      <c r="E15" s="205">
        <v>3</v>
      </c>
      <c r="F15" s="206">
        <v>2000</v>
      </c>
      <c r="G15" s="207">
        <v>10</v>
      </c>
      <c r="H15" s="213">
        <v>4240.6099999999997</v>
      </c>
      <c r="I15" s="209">
        <v>0.5</v>
      </c>
      <c r="J15" s="210" t="s">
        <v>1568</v>
      </c>
      <c r="K15" s="209">
        <v>0.71</v>
      </c>
      <c r="L15" s="205">
        <v>0.35</v>
      </c>
      <c r="M15" s="205">
        <v>0</v>
      </c>
      <c r="N15" s="209">
        <v>0</v>
      </c>
      <c r="O15" s="205">
        <v>1.06</v>
      </c>
      <c r="P15" s="205">
        <v>0.71</v>
      </c>
    </row>
    <row r="16" spans="1:16">
      <c r="A16" s="201">
        <v>30031</v>
      </c>
      <c r="B16" s="202" t="s">
        <v>1569</v>
      </c>
      <c r="C16" s="203" t="s">
        <v>1567</v>
      </c>
      <c r="D16" s="212">
        <v>9</v>
      </c>
      <c r="E16" s="205">
        <v>6</v>
      </c>
      <c r="F16" s="206">
        <v>1750</v>
      </c>
      <c r="G16" s="207">
        <v>10</v>
      </c>
      <c r="H16" s="213">
        <v>7207.95</v>
      </c>
      <c r="I16" s="209">
        <v>0.6</v>
      </c>
      <c r="J16" s="210" t="s">
        <v>1570</v>
      </c>
      <c r="K16" s="209">
        <v>0.75</v>
      </c>
      <c r="L16" s="205">
        <v>0.41</v>
      </c>
      <c r="M16" s="205">
        <v>5.07</v>
      </c>
      <c r="N16" s="209">
        <v>0</v>
      </c>
      <c r="O16" s="205">
        <v>6.23</v>
      </c>
      <c r="P16" s="205">
        <v>0.75</v>
      </c>
    </row>
    <row r="17" spans="1:16">
      <c r="A17" s="201">
        <v>30032</v>
      </c>
      <c r="B17" s="202" t="s">
        <v>1571</v>
      </c>
      <c r="C17" s="203" t="s">
        <v>1567</v>
      </c>
      <c r="D17" s="212">
        <v>5</v>
      </c>
      <c r="E17" s="205">
        <v>6</v>
      </c>
      <c r="F17" s="206">
        <v>1750</v>
      </c>
      <c r="G17" s="207">
        <v>10</v>
      </c>
      <c r="H17" s="213">
        <v>6500</v>
      </c>
      <c r="I17" s="209">
        <v>0.6</v>
      </c>
      <c r="J17" s="210" t="s">
        <v>1568</v>
      </c>
      <c r="K17" s="209">
        <v>0.67</v>
      </c>
      <c r="L17" s="205">
        <v>0.37</v>
      </c>
      <c r="M17" s="205">
        <v>0</v>
      </c>
      <c r="N17" s="209">
        <v>0</v>
      </c>
      <c r="O17" s="205">
        <v>1.04</v>
      </c>
      <c r="P17" s="205">
        <v>0.67</v>
      </c>
    </row>
    <row r="18" spans="1:16">
      <c r="A18" s="201">
        <v>30180</v>
      </c>
      <c r="B18" s="202" t="s">
        <v>1630</v>
      </c>
      <c r="C18" s="203" t="s">
        <v>1567</v>
      </c>
      <c r="D18" s="204">
        <v>10</v>
      </c>
      <c r="E18" s="205">
        <v>5</v>
      </c>
      <c r="F18" s="206">
        <v>2000</v>
      </c>
      <c r="G18" s="207">
        <v>20</v>
      </c>
      <c r="H18" s="214">
        <v>37267.85</v>
      </c>
      <c r="I18" s="209">
        <v>0.6</v>
      </c>
      <c r="J18" s="210" t="s">
        <v>1582</v>
      </c>
      <c r="K18" s="209">
        <v>3.53</v>
      </c>
      <c r="L18" s="205">
        <v>2.23</v>
      </c>
      <c r="M18" s="207">
        <v>17.22</v>
      </c>
      <c r="N18" s="209">
        <v>0</v>
      </c>
      <c r="O18" s="207">
        <v>22.98</v>
      </c>
      <c r="P18" s="205">
        <v>3.53</v>
      </c>
    </row>
    <row r="19" spans="1:16">
      <c r="A19" s="201">
        <v>30141</v>
      </c>
      <c r="B19" s="202" t="s">
        <v>1631</v>
      </c>
      <c r="C19" s="203" t="s">
        <v>1567</v>
      </c>
      <c r="D19" s="212">
        <v>5</v>
      </c>
      <c r="E19" s="205">
        <v>5</v>
      </c>
      <c r="F19" s="206">
        <v>2000</v>
      </c>
      <c r="G19" s="207">
        <v>20</v>
      </c>
      <c r="H19" s="214">
        <v>41729.46</v>
      </c>
      <c r="I19" s="209">
        <v>0.7</v>
      </c>
      <c r="J19" s="210" t="s">
        <v>1568</v>
      </c>
      <c r="K19" s="209">
        <v>3.96</v>
      </c>
      <c r="L19" s="205">
        <v>2.92</v>
      </c>
      <c r="M19" s="205">
        <v>0</v>
      </c>
      <c r="N19" s="209">
        <v>0</v>
      </c>
      <c r="O19" s="205">
        <v>6.88</v>
      </c>
      <c r="P19" s="205">
        <v>3.96</v>
      </c>
    </row>
    <row r="20" spans="1:16">
      <c r="A20" s="201">
        <v>30140</v>
      </c>
      <c r="B20" s="202" t="s">
        <v>1572</v>
      </c>
      <c r="C20" s="203" t="s">
        <v>1567</v>
      </c>
      <c r="D20" s="212">
        <v>2</v>
      </c>
      <c r="E20" s="205">
        <v>5</v>
      </c>
      <c r="F20" s="206">
        <v>2000</v>
      </c>
      <c r="G20" s="207">
        <v>20</v>
      </c>
      <c r="H20" s="214">
        <v>31587.360000000001</v>
      </c>
      <c r="I20" s="209">
        <v>0.7</v>
      </c>
      <c r="J20" s="210" t="s">
        <v>1568</v>
      </c>
      <c r="K20" s="209">
        <v>2.99</v>
      </c>
      <c r="L20" s="205">
        <v>2.21</v>
      </c>
      <c r="M20" s="205">
        <v>0</v>
      </c>
      <c r="N20" s="209">
        <v>0</v>
      </c>
      <c r="O20" s="205">
        <v>5.2</v>
      </c>
      <c r="P20" s="205">
        <v>2.99</v>
      </c>
    </row>
    <row r="21" spans="1:16">
      <c r="A21" s="201">
        <v>30050</v>
      </c>
      <c r="B21" s="202" t="s">
        <v>878</v>
      </c>
      <c r="C21" s="203" t="s">
        <v>1567</v>
      </c>
      <c r="D21" s="215">
        <v>233</v>
      </c>
      <c r="E21" s="205">
        <v>7</v>
      </c>
      <c r="F21" s="206">
        <v>2000</v>
      </c>
      <c r="G21" s="207">
        <v>40</v>
      </c>
      <c r="H21" s="216">
        <v>2044362.83</v>
      </c>
      <c r="I21" s="209">
        <v>0.9</v>
      </c>
      <c r="J21" s="210" t="s">
        <v>1570</v>
      </c>
      <c r="K21" s="217">
        <v>109.86</v>
      </c>
      <c r="L21" s="218">
        <v>131.41999999999999</v>
      </c>
      <c r="M21" s="218">
        <v>215.15</v>
      </c>
      <c r="N21" s="211">
        <v>25.25</v>
      </c>
      <c r="O21" s="218">
        <v>481.68</v>
      </c>
      <c r="P21" s="218">
        <v>135.11000000000001</v>
      </c>
    </row>
    <row r="22" spans="1:16">
      <c r="A22" s="201">
        <v>30037</v>
      </c>
      <c r="B22" s="202" t="s">
        <v>925</v>
      </c>
      <c r="C22" s="203" t="s">
        <v>1567</v>
      </c>
      <c r="D22" s="215">
        <v>210</v>
      </c>
      <c r="E22" s="205">
        <v>6</v>
      </c>
      <c r="F22" s="206">
        <v>2000</v>
      </c>
      <c r="G22" s="207">
        <v>40</v>
      </c>
      <c r="H22" s="208">
        <v>855750.18</v>
      </c>
      <c r="I22" s="209">
        <v>0.9</v>
      </c>
      <c r="J22" s="210" t="s">
        <v>1570</v>
      </c>
      <c r="K22" s="211">
        <v>52.2</v>
      </c>
      <c r="L22" s="207">
        <v>64.180000000000007</v>
      </c>
      <c r="M22" s="218">
        <v>150.82</v>
      </c>
      <c r="N22" s="211">
        <v>20.55</v>
      </c>
      <c r="O22" s="218">
        <v>287.75</v>
      </c>
      <c r="P22" s="207">
        <v>72.75</v>
      </c>
    </row>
    <row r="23" spans="1:16">
      <c r="A23" s="201">
        <v>30036</v>
      </c>
      <c r="B23" s="202" t="s">
        <v>1573</v>
      </c>
      <c r="C23" s="203" t="s">
        <v>1567</v>
      </c>
      <c r="D23" s="215">
        <v>136</v>
      </c>
      <c r="E23" s="205">
        <v>6</v>
      </c>
      <c r="F23" s="206">
        <v>2000</v>
      </c>
      <c r="G23" s="207">
        <v>40</v>
      </c>
      <c r="H23" s="208">
        <v>591541.07999999996</v>
      </c>
      <c r="I23" s="209">
        <v>0.9</v>
      </c>
      <c r="J23" s="210" t="s">
        <v>1570</v>
      </c>
      <c r="K23" s="211">
        <v>36.08</v>
      </c>
      <c r="L23" s="207">
        <v>44.36</v>
      </c>
      <c r="M23" s="207">
        <v>69.760000000000005</v>
      </c>
      <c r="N23" s="211">
        <v>20.55</v>
      </c>
      <c r="O23" s="218">
        <v>170.75</v>
      </c>
      <c r="P23" s="207">
        <v>56.63</v>
      </c>
    </row>
    <row r="24" spans="1:16">
      <c r="A24" s="201">
        <v>30035</v>
      </c>
      <c r="B24" s="202" t="s">
        <v>879</v>
      </c>
      <c r="C24" s="203" t="s">
        <v>1567</v>
      </c>
      <c r="D24" s="215">
        <v>188</v>
      </c>
      <c r="E24" s="205">
        <v>7</v>
      </c>
      <c r="F24" s="206">
        <v>2000</v>
      </c>
      <c r="G24" s="207">
        <v>40</v>
      </c>
      <c r="H24" s="208">
        <v>711583.6</v>
      </c>
      <c r="I24" s="209">
        <v>0.9</v>
      </c>
      <c r="J24" s="210" t="s">
        <v>1570</v>
      </c>
      <c r="K24" s="211">
        <v>38.24</v>
      </c>
      <c r="L24" s="207">
        <v>45.74</v>
      </c>
      <c r="M24" s="218">
        <v>135.02000000000001</v>
      </c>
      <c r="N24" s="211">
        <v>20.55</v>
      </c>
      <c r="O24" s="218">
        <v>239.55</v>
      </c>
      <c r="P24" s="207">
        <v>58.79</v>
      </c>
    </row>
    <row r="25" spans="1:16">
      <c r="A25" s="201">
        <v>30125</v>
      </c>
      <c r="B25" s="202" t="s">
        <v>1574</v>
      </c>
      <c r="C25" s="203" t="s">
        <v>1567</v>
      </c>
      <c r="D25" s="215">
        <v>136</v>
      </c>
      <c r="E25" s="205">
        <v>6</v>
      </c>
      <c r="F25" s="206">
        <v>2000</v>
      </c>
      <c r="G25" s="207">
        <v>40</v>
      </c>
      <c r="H25" s="208">
        <v>943158.51</v>
      </c>
      <c r="I25" s="209">
        <v>0.9</v>
      </c>
      <c r="J25" s="210" t="s">
        <v>1570</v>
      </c>
      <c r="K25" s="211">
        <v>57.54</v>
      </c>
      <c r="L25" s="207">
        <v>70.73</v>
      </c>
      <c r="M25" s="218">
        <v>125.58</v>
      </c>
      <c r="N25" s="211">
        <v>20.55</v>
      </c>
      <c r="O25" s="218">
        <v>274.39999999999998</v>
      </c>
      <c r="P25" s="207">
        <v>78.09</v>
      </c>
    </row>
    <row r="26" spans="1:16">
      <c r="A26" s="201">
        <v>30110</v>
      </c>
      <c r="B26" s="202" t="s">
        <v>898</v>
      </c>
      <c r="C26" s="203" t="s">
        <v>1567</v>
      </c>
      <c r="D26" s="215">
        <v>323</v>
      </c>
      <c r="E26" s="205">
        <v>7</v>
      </c>
      <c r="F26" s="206">
        <v>2000</v>
      </c>
      <c r="G26" s="207">
        <v>40</v>
      </c>
      <c r="H26" s="216">
        <v>1851626.96</v>
      </c>
      <c r="I26" s="209">
        <v>0.9</v>
      </c>
      <c r="J26" s="210" t="s">
        <v>1570</v>
      </c>
      <c r="K26" s="211">
        <v>99.5</v>
      </c>
      <c r="L26" s="218">
        <v>119.03</v>
      </c>
      <c r="M26" s="218">
        <v>231.97</v>
      </c>
      <c r="N26" s="211">
        <v>25.25</v>
      </c>
      <c r="O26" s="218">
        <v>475.75</v>
      </c>
      <c r="P26" s="218">
        <v>124.75</v>
      </c>
    </row>
    <row r="27" spans="1:16">
      <c r="A27" s="201">
        <v>30120</v>
      </c>
      <c r="B27" s="202" t="s">
        <v>880</v>
      </c>
      <c r="C27" s="203" t="s">
        <v>1567</v>
      </c>
      <c r="D27" s="215">
        <v>265</v>
      </c>
      <c r="E27" s="205">
        <v>7</v>
      </c>
      <c r="F27" s="206">
        <v>2000</v>
      </c>
      <c r="G27" s="207">
        <v>40</v>
      </c>
      <c r="H27" s="216">
        <v>1297186.21</v>
      </c>
      <c r="I27" s="209">
        <v>0.9</v>
      </c>
      <c r="J27" s="210" t="s">
        <v>1570</v>
      </c>
      <c r="K27" s="211">
        <v>69.709999999999994</v>
      </c>
      <c r="L27" s="207">
        <v>83.39</v>
      </c>
      <c r="M27" s="218">
        <v>244.7</v>
      </c>
      <c r="N27" s="211">
        <v>20.55</v>
      </c>
      <c r="O27" s="218">
        <v>418.35</v>
      </c>
      <c r="P27" s="207">
        <v>90.26</v>
      </c>
    </row>
    <row r="28" spans="1:16">
      <c r="A28" s="201">
        <v>31062</v>
      </c>
      <c r="B28" s="202" t="s">
        <v>1575</v>
      </c>
      <c r="C28" s="203" t="s">
        <v>1567</v>
      </c>
      <c r="D28" s="215">
        <v>136</v>
      </c>
      <c r="E28" s="205">
        <v>7</v>
      </c>
      <c r="F28" s="206">
        <v>2000</v>
      </c>
      <c r="G28" s="207">
        <v>40</v>
      </c>
      <c r="H28" s="208">
        <v>737543.51</v>
      </c>
      <c r="I28" s="209">
        <v>0.9</v>
      </c>
      <c r="J28" s="210" t="s">
        <v>1570</v>
      </c>
      <c r="K28" s="211">
        <v>39.630000000000003</v>
      </c>
      <c r="L28" s="207">
        <v>47.41</v>
      </c>
      <c r="M28" s="218">
        <v>125.58</v>
      </c>
      <c r="N28" s="211">
        <v>25.25</v>
      </c>
      <c r="O28" s="218">
        <v>237.87</v>
      </c>
      <c r="P28" s="207">
        <v>64.88</v>
      </c>
    </row>
    <row r="29" spans="1:16">
      <c r="A29" s="201">
        <v>30053</v>
      </c>
      <c r="B29" s="202" t="s">
        <v>1576</v>
      </c>
      <c r="C29" s="203" t="s">
        <v>1567</v>
      </c>
      <c r="D29" s="215">
        <v>136</v>
      </c>
      <c r="E29" s="205">
        <v>7</v>
      </c>
      <c r="F29" s="206">
        <v>2000</v>
      </c>
      <c r="G29" s="207">
        <v>40</v>
      </c>
      <c r="H29" s="208">
        <v>978278.75</v>
      </c>
      <c r="I29" s="209">
        <v>0.9</v>
      </c>
      <c r="J29" s="210" t="s">
        <v>1570</v>
      </c>
      <c r="K29" s="211">
        <v>52.57</v>
      </c>
      <c r="L29" s="207">
        <v>62.88</v>
      </c>
      <c r="M29" s="218">
        <v>132.55000000000001</v>
      </c>
      <c r="N29" s="211">
        <v>40.11</v>
      </c>
      <c r="O29" s="218">
        <v>288.11</v>
      </c>
      <c r="P29" s="207">
        <v>92.68</v>
      </c>
    </row>
    <row r="30" spans="1:16">
      <c r="A30" s="201">
        <v>30049</v>
      </c>
      <c r="B30" s="202" t="s">
        <v>881</v>
      </c>
      <c r="C30" s="203" t="s">
        <v>1567</v>
      </c>
      <c r="D30" s="215">
        <v>143</v>
      </c>
      <c r="E30" s="205">
        <v>6</v>
      </c>
      <c r="F30" s="206">
        <v>2000</v>
      </c>
      <c r="G30" s="207">
        <v>40</v>
      </c>
      <c r="H30" s="216">
        <v>1088127.95</v>
      </c>
      <c r="I30" s="209">
        <v>0.9</v>
      </c>
      <c r="J30" s="210" t="s">
        <v>1570</v>
      </c>
      <c r="K30" s="211">
        <v>66.38</v>
      </c>
      <c r="L30" s="207">
        <v>81.599999999999994</v>
      </c>
      <c r="M30" s="218">
        <v>132.04</v>
      </c>
      <c r="N30" s="211">
        <v>25.25</v>
      </c>
      <c r="O30" s="218">
        <v>305.27</v>
      </c>
      <c r="P30" s="207">
        <v>91.63</v>
      </c>
    </row>
    <row r="31" spans="1:16">
      <c r="A31" s="201">
        <v>30105</v>
      </c>
      <c r="B31" s="202" t="s">
        <v>1577</v>
      </c>
      <c r="C31" s="203" t="s">
        <v>1567</v>
      </c>
      <c r="D31" s="215">
        <v>295</v>
      </c>
      <c r="E31" s="205">
        <v>7</v>
      </c>
      <c r="F31" s="206">
        <v>2000</v>
      </c>
      <c r="G31" s="207">
        <v>40</v>
      </c>
      <c r="H31" s="216">
        <v>1124743.33</v>
      </c>
      <c r="I31" s="209">
        <v>0.9</v>
      </c>
      <c r="J31" s="210" t="s">
        <v>1570</v>
      </c>
      <c r="K31" s="211">
        <v>60.44</v>
      </c>
      <c r="L31" s="207">
        <v>72.3</v>
      </c>
      <c r="M31" s="218">
        <v>211.86</v>
      </c>
      <c r="N31" s="211">
        <v>20.55</v>
      </c>
      <c r="O31" s="218">
        <v>365.15</v>
      </c>
      <c r="P31" s="207">
        <v>80.989999999999995</v>
      </c>
    </row>
    <row r="32" spans="1:16">
      <c r="A32" s="201">
        <v>30040</v>
      </c>
      <c r="B32" s="202" t="s">
        <v>926</v>
      </c>
      <c r="C32" s="203" t="s">
        <v>1567</v>
      </c>
      <c r="D32" s="215">
        <v>188</v>
      </c>
      <c r="E32" s="205">
        <v>7</v>
      </c>
      <c r="F32" s="206">
        <v>2000</v>
      </c>
      <c r="G32" s="207">
        <v>40</v>
      </c>
      <c r="H32" s="208">
        <v>773326.38</v>
      </c>
      <c r="I32" s="209">
        <v>0.9</v>
      </c>
      <c r="J32" s="210" t="s">
        <v>1570</v>
      </c>
      <c r="K32" s="211">
        <v>41.55</v>
      </c>
      <c r="L32" s="207">
        <v>49.71</v>
      </c>
      <c r="M32" s="218">
        <v>173.59</v>
      </c>
      <c r="N32" s="211">
        <v>20.55</v>
      </c>
      <c r="O32" s="218">
        <v>285.39999999999998</v>
      </c>
      <c r="P32" s="207">
        <v>62.1</v>
      </c>
    </row>
    <row r="33" spans="1:16">
      <c r="A33" s="201">
        <v>30039</v>
      </c>
      <c r="B33" s="202" t="s">
        <v>927</v>
      </c>
      <c r="C33" s="203" t="s">
        <v>1567</v>
      </c>
      <c r="D33" s="215">
        <v>136</v>
      </c>
      <c r="E33" s="205">
        <v>7</v>
      </c>
      <c r="F33" s="206">
        <v>2000</v>
      </c>
      <c r="G33" s="207">
        <v>40</v>
      </c>
      <c r="H33" s="208">
        <v>592123.75</v>
      </c>
      <c r="I33" s="209">
        <v>0.9</v>
      </c>
      <c r="J33" s="210" t="s">
        <v>1570</v>
      </c>
      <c r="K33" s="211">
        <v>31.82</v>
      </c>
      <c r="L33" s="207">
        <v>38.06</v>
      </c>
      <c r="M33" s="218">
        <v>125.58</v>
      </c>
      <c r="N33" s="211">
        <v>20.55</v>
      </c>
      <c r="O33" s="218">
        <v>216.01</v>
      </c>
      <c r="P33" s="207">
        <v>52.37</v>
      </c>
    </row>
    <row r="34" spans="1:16">
      <c r="A34" s="201">
        <v>30021</v>
      </c>
      <c r="B34" s="202" t="s">
        <v>882</v>
      </c>
      <c r="C34" s="203" t="s">
        <v>1567</v>
      </c>
      <c r="D34" s="215">
        <v>136</v>
      </c>
      <c r="E34" s="205">
        <v>7</v>
      </c>
      <c r="F34" s="206">
        <v>2000</v>
      </c>
      <c r="G34" s="207">
        <v>40</v>
      </c>
      <c r="H34" s="208">
        <v>692423.75</v>
      </c>
      <c r="I34" s="209">
        <v>0.9</v>
      </c>
      <c r="J34" s="210" t="s">
        <v>1570</v>
      </c>
      <c r="K34" s="211">
        <v>37.21</v>
      </c>
      <c r="L34" s="207">
        <v>44.51</v>
      </c>
      <c r="M34" s="218">
        <v>125.58</v>
      </c>
      <c r="N34" s="211">
        <v>20.55</v>
      </c>
      <c r="O34" s="218">
        <v>227.85</v>
      </c>
      <c r="P34" s="207">
        <v>57.76</v>
      </c>
    </row>
    <row r="35" spans="1:16">
      <c r="A35" s="201">
        <v>31012</v>
      </c>
      <c r="B35" s="202" t="s">
        <v>1578</v>
      </c>
      <c r="C35" s="203" t="s">
        <v>1567</v>
      </c>
      <c r="D35" s="212">
        <v>0</v>
      </c>
      <c r="E35" s="207">
        <v>11</v>
      </c>
      <c r="F35" s="206">
        <v>1250</v>
      </c>
      <c r="G35" s="207">
        <v>15</v>
      </c>
      <c r="H35" s="214">
        <v>52617.69</v>
      </c>
      <c r="I35" s="209">
        <v>0.5</v>
      </c>
      <c r="J35" s="210" t="s">
        <v>1579</v>
      </c>
      <c r="K35" s="209">
        <v>4.53</v>
      </c>
      <c r="L35" s="205">
        <v>1.91</v>
      </c>
      <c r="M35" s="205">
        <v>0</v>
      </c>
      <c r="N35" s="209">
        <v>0</v>
      </c>
      <c r="O35" s="205">
        <v>6.44</v>
      </c>
      <c r="P35" s="205">
        <v>4.53</v>
      </c>
    </row>
    <row r="36" spans="1:16" s="231" customFormat="1">
      <c r="A36" s="219">
        <v>30010</v>
      </c>
      <c r="B36" s="220" t="s">
        <v>914</v>
      </c>
      <c r="C36" s="221" t="s">
        <v>1567</v>
      </c>
      <c r="D36" s="222">
        <v>96</v>
      </c>
      <c r="E36" s="223">
        <v>5</v>
      </c>
      <c r="F36" s="224">
        <v>2000</v>
      </c>
      <c r="G36" s="225">
        <v>30</v>
      </c>
      <c r="H36" s="226">
        <v>984079.99</v>
      </c>
      <c r="I36" s="227">
        <v>0.7</v>
      </c>
      <c r="J36" s="228" t="s">
        <v>1570</v>
      </c>
      <c r="K36" s="229">
        <v>81.760000000000005</v>
      </c>
      <c r="L36" s="225">
        <v>68.88</v>
      </c>
      <c r="M36" s="225">
        <v>88.64</v>
      </c>
      <c r="N36" s="229">
        <v>32.61</v>
      </c>
      <c r="O36" s="230">
        <v>271.89</v>
      </c>
      <c r="P36" s="230">
        <v>114.37</v>
      </c>
    </row>
    <row r="37" spans="1:16">
      <c r="A37" s="201">
        <v>30007</v>
      </c>
      <c r="B37" s="202" t="s">
        <v>1053</v>
      </c>
      <c r="C37" s="203" t="s">
        <v>1567</v>
      </c>
      <c r="D37" s="215">
        <v>213</v>
      </c>
      <c r="E37" s="205">
        <v>5</v>
      </c>
      <c r="F37" s="206">
        <v>2000</v>
      </c>
      <c r="G37" s="207">
        <v>30</v>
      </c>
      <c r="H37" s="216">
        <v>2036846.84</v>
      </c>
      <c r="I37" s="209">
        <v>0.7</v>
      </c>
      <c r="J37" s="210" t="s">
        <v>1570</v>
      </c>
      <c r="K37" s="217">
        <v>169.23</v>
      </c>
      <c r="L37" s="218">
        <v>142.57</v>
      </c>
      <c r="M37" s="207">
        <v>87.41</v>
      </c>
      <c r="N37" s="211">
        <v>32.61</v>
      </c>
      <c r="O37" s="218">
        <v>431.82</v>
      </c>
      <c r="P37" s="218">
        <v>201.84</v>
      </c>
    </row>
    <row r="38" spans="1:16">
      <c r="A38" s="201">
        <v>30033</v>
      </c>
      <c r="B38" s="202" t="s">
        <v>1580</v>
      </c>
      <c r="C38" s="203" t="s">
        <v>1567</v>
      </c>
      <c r="D38" s="212">
        <v>0</v>
      </c>
      <c r="E38" s="205">
        <v>1</v>
      </c>
      <c r="F38" s="206">
        <v>1000</v>
      </c>
      <c r="G38" s="205">
        <v>0</v>
      </c>
      <c r="H38" s="218">
        <v>458.56</v>
      </c>
      <c r="I38" s="209">
        <v>0.5</v>
      </c>
      <c r="J38" s="210" t="s">
        <v>1579</v>
      </c>
      <c r="K38" s="209">
        <v>0.48</v>
      </c>
      <c r="L38" s="205">
        <v>0.22</v>
      </c>
      <c r="M38" s="205">
        <v>0</v>
      </c>
      <c r="N38" s="209">
        <v>0</v>
      </c>
      <c r="O38" s="205">
        <v>0.7</v>
      </c>
      <c r="P38" s="205">
        <v>0.48</v>
      </c>
    </row>
    <row r="39" spans="1:16">
      <c r="A39" s="201">
        <v>31018</v>
      </c>
      <c r="B39" s="202" t="s">
        <v>1581</v>
      </c>
      <c r="C39" s="203" t="s">
        <v>1567</v>
      </c>
      <c r="D39" s="212">
        <v>3</v>
      </c>
      <c r="E39" s="205">
        <v>6</v>
      </c>
      <c r="F39" s="206">
        <v>2000</v>
      </c>
      <c r="G39" s="207">
        <v>20</v>
      </c>
      <c r="H39" s="214">
        <v>10833.25</v>
      </c>
      <c r="I39" s="209">
        <v>0.8</v>
      </c>
      <c r="J39" s="210" t="s">
        <v>1582</v>
      </c>
      <c r="K39" s="209">
        <v>0.88</v>
      </c>
      <c r="L39" s="205">
        <v>0.72</v>
      </c>
      <c r="M39" s="205">
        <v>2.95</v>
      </c>
      <c r="N39" s="209">
        <v>0</v>
      </c>
      <c r="O39" s="205">
        <v>4.55</v>
      </c>
      <c r="P39" s="205">
        <v>0.88</v>
      </c>
    </row>
    <row r="40" spans="1:16">
      <c r="A40" s="201">
        <v>30048</v>
      </c>
      <c r="B40" s="202" t="s">
        <v>1583</v>
      </c>
      <c r="C40" s="203" t="s">
        <v>1567</v>
      </c>
      <c r="D40" s="212">
        <v>4</v>
      </c>
      <c r="E40" s="205">
        <v>6</v>
      </c>
      <c r="F40" s="206">
        <v>2000</v>
      </c>
      <c r="G40" s="207">
        <v>20</v>
      </c>
      <c r="H40" s="214">
        <v>12339.04</v>
      </c>
      <c r="I40" s="209">
        <v>0.8</v>
      </c>
      <c r="J40" s="210" t="s">
        <v>1582</v>
      </c>
      <c r="K40" s="209">
        <v>1</v>
      </c>
      <c r="L40" s="205">
        <v>0.82</v>
      </c>
      <c r="M40" s="205">
        <v>6.88</v>
      </c>
      <c r="N40" s="211">
        <v>19.559999999999999</v>
      </c>
      <c r="O40" s="207">
        <v>28.26</v>
      </c>
      <c r="P40" s="207">
        <v>20.56</v>
      </c>
    </row>
    <row r="41" spans="1:16">
      <c r="A41" s="201">
        <v>30165</v>
      </c>
      <c r="B41" s="202" t="s">
        <v>1632</v>
      </c>
      <c r="C41" s="203" t="s">
        <v>1567</v>
      </c>
      <c r="D41" s="215">
        <v>331</v>
      </c>
      <c r="E41" s="205">
        <v>6</v>
      </c>
      <c r="F41" s="206">
        <v>2000</v>
      </c>
      <c r="G41" s="207">
        <v>20</v>
      </c>
      <c r="H41" s="208">
        <v>901060.61</v>
      </c>
      <c r="I41" s="209">
        <v>0.8</v>
      </c>
      <c r="J41" s="210" t="s">
        <v>1570</v>
      </c>
      <c r="K41" s="211">
        <v>73.290000000000006</v>
      </c>
      <c r="L41" s="207">
        <v>60.07</v>
      </c>
      <c r="M41" s="218">
        <v>288.75</v>
      </c>
      <c r="N41" s="209">
        <v>0</v>
      </c>
      <c r="O41" s="218">
        <v>422.11</v>
      </c>
      <c r="P41" s="207">
        <v>73.290000000000006</v>
      </c>
    </row>
    <row r="42" spans="1:16">
      <c r="A42" s="201">
        <v>30130</v>
      </c>
      <c r="B42" s="202" t="s">
        <v>1584</v>
      </c>
      <c r="C42" s="203" t="s">
        <v>1567</v>
      </c>
      <c r="D42" s="204">
        <v>27</v>
      </c>
      <c r="E42" s="205">
        <v>6</v>
      </c>
      <c r="F42" s="206">
        <v>2000</v>
      </c>
      <c r="G42" s="207">
        <v>20</v>
      </c>
      <c r="H42" s="208">
        <v>130513.62</v>
      </c>
      <c r="I42" s="209">
        <v>0.8</v>
      </c>
      <c r="J42" s="210" t="s">
        <v>1570</v>
      </c>
      <c r="K42" s="211">
        <v>10.61</v>
      </c>
      <c r="L42" s="205">
        <v>8.6999999999999993</v>
      </c>
      <c r="M42" s="207">
        <v>23.54</v>
      </c>
      <c r="N42" s="209">
        <v>0</v>
      </c>
      <c r="O42" s="207">
        <v>42.85</v>
      </c>
      <c r="P42" s="207">
        <v>10.61</v>
      </c>
    </row>
    <row r="43" spans="1:16">
      <c r="A43" s="201">
        <v>30026</v>
      </c>
      <c r="B43" s="202" t="s">
        <v>1585</v>
      </c>
      <c r="C43" s="203" t="s">
        <v>1567</v>
      </c>
      <c r="D43" s="204">
        <v>55</v>
      </c>
      <c r="E43" s="205">
        <v>6</v>
      </c>
      <c r="F43" s="206">
        <v>2000</v>
      </c>
      <c r="G43" s="207">
        <v>20</v>
      </c>
      <c r="H43" s="208">
        <v>294222.42</v>
      </c>
      <c r="I43" s="209">
        <v>0.8</v>
      </c>
      <c r="J43" s="210" t="s">
        <v>1570</v>
      </c>
      <c r="K43" s="211">
        <v>23.93</v>
      </c>
      <c r="L43" s="207">
        <v>19.61</v>
      </c>
      <c r="M43" s="207">
        <v>50.78</v>
      </c>
      <c r="N43" s="209">
        <v>0</v>
      </c>
      <c r="O43" s="207">
        <v>94.32</v>
      </c>
      <c r="P43" s="207">
        <v>23.93</v>
      </c>
    </row>
    <row r="44" spans="1:16">
      <c r="A44" s="201">
        <v>30027</v>
      </c>
      <c r="B44" s="202" t="s">
        <v>1586</v>
      </c>
      <c r="C44" s="203" t="s">
        <v>1567</v>
      </c>
      <c r="D44" s="204">
        <v>81</v>
      </c>
      <c r="E44" s="205">
        <v>6</v>
      </c>
      <c r="F44" s="206">
        <v>2000</v>
      </c>
      <c r="G44" s="207">
        <v>20</v>
      </c>
      <c r="H44" s="208">
        <v>320905.5</v>
      </c>
      <c r="I44" s="209">
        <v>0.8</v>
      </c>
      <c r="J44" s="210" t="s">
        <v>1570</v>
      </c>
      <c r="K44" s="211">
        <v>26.1</v>
      </c>
      <c r="L44" s="207">
        <v>21.39</v>
      </c>
      <c r="M44" s="207">
        <v>74.790000000000006</v>
      </c>
      <c r="N44" s="209">
        <v>0</v>
      </c>
      <c r="O44" s="218">
        <v>122.28</v>
      </c>
      <c r="P44" s="207">
        <v>26.1</v>
      </c>
    </row>
    <row r="45" spans="1:16">
      <c r="A45" s="201">
        <v>30145</v>
      </c>
      <c r="B45" s="202" t="s">
        <v>1587</v>
      </c>
      <c r="C45" s="203" t="s">
        <v>1567</v>
      </c>
      <c r="D45" s="204">
        <v>15</v>
      </c>
      <c r="E45" s="205">
        <v>7</v>
      </c>
      <c r="F45" s="206">
        <v>2000</v>
      </c>
      <c r="G45" s="207">
        <v>20</v>
      </c>
      <c r="H45" s="208">
        <v>101999.73</v>
      </c>
      <c r="I45" s="209">
        <v>0.8</v>
      </c>
      <c r="J45" s="210" t="s">
        <v>1568</v>
      </c>
      <c r="K45" s="209">
        <v>7.3</v>
      </c>
      <c r="L45" s="205">
        <v>5.82</v>
      </c>
      <c r="M45" s="205">
        <v>0</v>
      </c>
      <c r="N45" s="209">
        <v>0</v>
      </c>
      <c r="O45" s="207">
        <v>13.12</v>
      </c>
      <c r="P45" s="205">
        <v>7.3</v>
      </c>
    </row>
    <row r="46" spans="1:16">
      <c r="A46" s="201">
        <v>30018</v>
      </c>
      <c r="B46" s="202" t="s">
        <v>1037</v>
      </c>
      <c r="C46" s="203" t="s">
        <v>1567</v>
      </c>
      <c r="D46" s="212">
        <v>0</v>
      </c>
      <c r="E46" s="205">
        <v>5</v>
      </c>
      <c r="F46" s="206">
        <v>2000</v>
      </c>
      <c r="G46" s="207">
        <v>10</v>
      </c>
      <c r="H46" s="214">
        <v>80998.86</v>
      </c>
      <c r="I46" s="209">
        <v>0.6</v>
      </c>
      <c r="J46" s="210" t="s">
        <v>1579</v>
      </c>
      <c r="K46" s="209">
        <v>8.65</v>
      </c>
      <c r="L46" s="205">
        <v>4.8499999999999996</v>
      </c>
      <c r="M46" s="205">
        <v>0</v>
      </c>
      <c r="N46" s="209">
        <v>0</v>
      </c>
      <c r="O46" s="207">
        <v>13.5</v>
      </c>
      <c r="P46" s="205">
        <v>8.65</v>
      </c>
    </row>
    <row r="47" spans="1:16">
      <c r="A47" s="201">
        <v>30011</v>
      </c>
      <c r="B47" s="202" t="s">
        <v>1588</v>
      </c>
      <c r="C47" s="203" t="s">
        <v>1567</v>
      </c>
      <c r="D47" s="215">
        <v>103</v>
      </c>
      <c r="E47" s="205">
        <v>5</v>
      </c>
      <c r="F47" s="206">
        <v>2000</v>
      </c>
      <c r="G47" s="207">
        <v>30</v>
      </c>
      <c r="H47" s="216">
        <v>1059625.07</v>
      </c>
      <c r="I47" s="209">
        <v>0.7</v>
      </c>
      <c r="J47" s="210" t="s">
        <v>1570</v>
      </c>
      <c r="K47" s="211">
        <v>88.04</v>
      </c>
      <c r="L47" s="207">
        <v>74.17</v>
      </c>
      <c r="M47" s="207">
        <v>68.69</v>
      </c>
      <c r="N47" s="211">
        <v>32.61</v>
      </c>
      <c r="O47" s="218">
        <v>263.51</v>
      </c>
      <c r="P47" s="218">
        <v>120.65</v>
      </c>
    </row>
    <row r="48" spans="1:16">
      <c r="A48" s="201">
        <v>30057</v>
      </c>
      <c r="B48" s="202" t="s">
        <v>1589</v>
      </c>
      <c r="C48" s="203" t="s">
        <v>1567</v>
      </c>
      <c r="D48" s="215">
        <v>110</v>
      </c>
      <c r="E48" s="205">
        <v>5</v>
      </c>
      <c r="F48" s="206">
        <v>2000</v>
      </c>
      <c r="G48" s="207">
        <v>30</v>
      </c>
      <c r="H48" s="216">
        <v>1065273.1000000001</v>
      </c>
      <c r="I48" s="209">
        <v>0.7</v>
      </c>
      <c r="J48" s="210" t="s">
        <v>1570</v>
      </c>
      <c r="K48" s="211">
        <v>88.51</v>
      </c>
      <c r="L48" s="207">
        <v>74.56</v>
      </c>
      <c r="M48" s="207">
        <v>73.349999999999994</v>
      </c>
      <c r="N48" s="211">
        <v>32.61</v>
      </c>
      <c r="O48" s="218">
        <v>269.02999999999997</v>
      </c>
      <c r="P48" s="218">
        <v>121.12</v>
      </c>
    </row>
    <row r="49" spans="1:16">
      <c r="A49" s="201">
        <v>30115</v>
      </c>
      <c r="B49" s="202" t="s">
        <v>1590</v>
      </c>
      <c r="C49" s="203" t="s">
        <v>1567</v>
      </c>
      <c r="D49" s="204">
        <v>10</v>
      </c>
      <c r="E49" s="205">
        <v>5</v>
      </c>
      <c r="F49" s="206">
        <v>2000</v>
      </c>
      <c r="G49" s="207">
        <v>20</v>
      </c>
      <c r="H49" s="214">
        <v>62970.33</v>
      </c>
      <c r="I49" s="209">
        <v>0.7</v>
      </c>
      <c r="J49" s="210" t="s">
        <v>1570</v>
      </c>
      <c r="K49" s="209">
        <v>5.97</v>
      </c>
      <c r="L49" s="205">
        <v>4.4000000000000004</v>
      </c>
      <c r="M49" s="205">
        <v>7.69</v>
      </c>
      <c r="N49" s="211">
        <v>19.559999999999999</v>
      </c>
      <c r="O49" s="207">
        <v>37.619999999999997</v>
      </c>
      <c r="P49" s="207">
        <v>25.53</v>
      </c>
    </row>
    <row r="50" spans="1:16">
      <c r="A50" s="201">
        <v>30045</v>
      </c>
      <c r="B50" s="202" t="s">
        <v>1591</v>
      </c>
      <c r="C50" s="203" t="s">
        <v>1567</v>
      </c>
      <c r="D50" s="212">
        <v>2</v>
      </c>
      <c r="E50" s="205">
        <v>5</v>
      </c>
      <c r="F50" s="206">
        <v>1200</v>
      </c>
      <c r="G50" s="207">
        <v>20</v>
      </c>
      <c r="H50" s="214">
        <v>14041.99</v>
      </c>
      <c r="I50" s="209">
        <v>0.6</v>
      </c>
      <c r="J50" s="210" t="s">
        <v>1568</v>
      </c>
      <c r="K50" s="209">
        <v>2.2200000000000002</v>
      </c>
      <c r="L50" s="205">
        <v>1.4</v>
      </c>
      <c r="M50" s="205">
        <v>0</v>
      </c>
      <c r="N50" s="209">
        <v>0</v>
      </c>
      <c r="O50" s="205">
        <v>3.62</v>
      </c>
      <c r="P50" s="205">
        <v>2.2200000000000002</v>
      </c>
    </row>
    <row r="51" spans="1:16">
      <c r="A51" s="201">
        <v>30019</v>
      </c>
      <c r="B51" s="202" t="s">
        <v>1592</v>
      </c>
      <c r="C51" s="203" t="s">
        <v>1567</v>
      </c>
      <c r="D51" s="215">
        <v>455</v>
      </c>
      <c r="E51" s="205">
        <v>6</v>
      </c>
      <c r="F51" s="206">
        <v>2000</v>
      </c>
      <c r="G51" s="207">
        <v>30</v>
      </c>
      <c r="H51" s="216">
        <v>5737510.5499999998</v>
      </c>
      <c r="I51" s="209">
        <v>1</v>
      </c>
      <c r="J51" s="210" t="s">
        <v>1570</v>
      </c>
      <c r="K51" s="217">
        <v>408.37</v>
      </c>
      <c r="L51" s="218">
        <v>478.12</v>
      </c>
      <c r="M51" s="218">
        <v>420.14</v>
      </c>
      <c r="N51" s="211">
        <v>37.409999999999997</v>
      </c>
      <c r="O51" s="213">
        <v>1344.04</v>
      </c>
      <c r="P51" s="218">
        <v>445.78</v>
      </c>
    </row>
    <row r="52" spans="1:16" ht="18">
      <c r="A52" s="201">
        <v>30150</v>
      </c>
      <c r="B52" s="202" t="s">
        <v>1593</v>
      </c>
      <c r="C52" s="203" t="s">
        <v>1567</v>
      </c>
      <c r="D52" s="215">
        <v>147</v>
      </c>
      <c r="E52" s="205">
        <v>5</v>
      </c>
      <c r="F52" s="206">
        <v>2000</v>
      </c>
      <c r="G52" s="207">
        <v>20</v>
      </c>
      <c r="H52" s="216">
        <v>2145972.62</v>
      </c>
      <c r="I52" s="209">
        <v>0.5</v>
      </c>
      <c r="J52" s="210" t="s">
        <v>1579</v>
      </c>
      <c r="K52" s="217">
        <v>203.77</v>
      </c>
      <c r="L52" s="218">
        <v>107.29</v>
      </c>
      <c r="M52" s="205">
        <v>0</v>
      </c>
      <c r="N52" s="209">
        <v>0</v>
      </c>
      <c r="O52" s="218">
        <v>311.06</v>
      </c>
      <c r="P52" s="218">
        <v>203.77</v>
      </c>
    </row>
    <row r="53" spans="1:16">
      <c r="A53" s="201">
        <v>30185</v>
      </c>
      <c r="B53" s="202" t="s">
        <v>1633</v>
      </c>
      <c r="C53" s="203" t="s">
        <v>1567</v>
      </c>
      <c r="D53" s="212">
        <v>0</v>
      </c>
      <c r="E53" s="205">
        <v>1</v>
      </c>
      <c r="F53" s="206">
        <v>1000</v>
      </c>
      <c r="G53" s="205">
        <v>0</v>
      </c>
      <c r="H53" s="213">
        <v>1151.9100000000001</v>
      </c>
      <c r="I53" s="209">
        <v>0.5</v>
      </c>
      <c r="J53" s="210" t="s">
        <v>1579</v>
      </c>
      <c r="K53" s="209">
        <v>1.22</v>
      </c>
      <c r="L53" s="205">
        <v>0.56999999999999995</v>
      </c>
      <c r="M53" s="205">
        <v>0</v>
      </c>
      <c r="N53" s="209">
        <v>0</v>
      </c>
      <c r="O53" s="205">
        <v>1.79</v>
      </c>
      <c r="P53" s="205">
        <v>1.22</v>
      </c>
    </row>
    <row r="54" spans="1:16">
      <c r="A54" s="201">
        <v>30013</v>
      </c>
      <c r="B54" s="202" t="s">
        <v>1594</v>
      </c>
      <c r="C54" s="203" t="s">
        <v>1567</v>
      </c>
      <c r="D54" s="212">
        <v>0</v>
      </c>
      <c r="E54" s="205">
        <v>7</v>
      </c>
      <c r="F54" s="206">
        <v>2000</v>
      </c>
      <c r="G54" s="207">
        <v>10</v>
      </c>
      <c r="H54" s="214">
        <v>42610.63</v>
      </c>
      <c r="I54" s="209">
        <v>0.5</v>
      </c>
      <c r="J54" s="210" t="s">
        <v>1579</v>
      </c>
      <c r="K54" s="209">
        <v>3.43</v>
      </c>
      <c r="L54" s="205">
        <v>1.52</v>
      </c>
      <c r="M54" s="205">
        <v>0</v>
      </c>
      <c r="N54" s="209">
        <v>0</v>
      </c>
      <c r="O54" s="205">
        <v>4.95</v>
      </c>
      <c r="P54" s="205">
        <v>3.43</v>
      </c>
    </row>
    <row r="55" spans="1:16">
      <c r="A55" s="201">
        <v>30043</v>
      </c>
      <c r="B55" s="202" t="s">
        <v>1055</v>
      </c>
      <c r="C55" s="203" t="s">
        <v>1567</v>
      </c>
      <c r="D55" s="215">
        <v>116</v>
      </c>
      <c r="E55" s="205">
        <v>7</v>
      </c>
      <c r="F55" s="206">
        <v>2000</v>
      </c>
      <c r="G55" s="207">
        <v>30</v>
      </c>
      <c r="H55" s="208">
        <v>128040</v>
      </c>
      <c r="I55" s="209">
        <v>0.5</v>
      </c>
      <c r="J55" s="210" t="s">
        <v>1570</v>
      </c>
      <c r="K55" s="209">
        <v>8.02</v>
      </c>
      <c r="L55" s="205">
        <v>4.57</v>
      </c>
      <c r="M55" s="218">
        <v>113.06</v>
      </c>
      <c r="N55" s="209">
        <v>0</v>
      </c>
      <c r="O55" s="218">
        <v>125.65</v>
      </c>
      <c r="P55" s="205">
        <v>8.02</v>
      </c>
    </row>
    <row r="56" spans="1:16">
      <c r="A56" s="201">
        <v>30044</v>
      </c>
      <c r="B56" s="202" t="s">
        <v>1634</v>
      </c>
      <c r="C56" s="203" t="s">
        <v>1567</v>
      </c>
      <c r="D56" s="212">
        <v>2</v>
      </c>
      <c r="E56" s="205">
        <v>7</v>
      </c>
      <c r="F56" s="206">
        <v>2000</v>
      </c>
      <c r="G56" s="207">
        <v>30</v>
      </c>
      <c r="H56" s="213">
        <v>3590</v>
      </c>
      <c r="I56" s="209">
        <v>0.5</v>
      </c>
      <c r="J56" s="210" t="s">
        <v>1582</v>
      </c>
      <c r="K56" s="209">
        <v>0.22</v>
      </c>
      <c r="L56" s="205">
        <v>0.12</v>
      </c>
      <c r="M56" s="205">
        <v>2.5499999999999998</v>
      </c>
      <c r="N56" s="209">
        <v>0</v>
      </c>
      <c r="O56" s="205">
        <v>2.89</v>
      </c>
      <c r="P56" s="205">
        <v>0.22</v>
      </c>
    </row>
    <row r="57" spans="1:16">
      <c r="A57" s="201">
        <v>30042</v>
      </c>
      <c r="B57" s="202" t="s">
        <v>1635</v>
      </c>
      <c r="C57" s="203" t="s">
        <v>1567</v>
      </c>
      <c r="D57" s="204">
        <v>32</v>
      </c>
      <c r="E57" s="205">
        <v>7</v>
      </c>
      <c r="F57" s="206">
        <v>2000</v>
      </c>
      <c r="G57" s="207">
        <v>30</v>
      </c>
      <c r="H57" s="214">
        <v>76730</v>
      </c>
      <c r="I57" s="209">
        <v>0.5</v>
      </c>
      <c r="J57" s="210" t="s">
        <v>1570</v>
      </c>
      <c r="K57" s="209">
        <v>4.8099999999999996</v>
      </c>
      <c r="L57" s="205">
        <v>2.74</v>
      </c>
      <c r="M57" s="207">
        <v>31.19</v>
      </c>
      <c r="N57" s="209">
        <v>0</v>
      </c>
      <c r="O57" s="207">
        <v>38.74</v>
      </c>
      <c r="P57" s="205">
        <v>4.8099999999999996</v>
      </c>
    </row>
    <row r="58" spans="1:16">
      <c r="A58" s="201">
        <v>30041</v>
      </c>
      <c r="B58" s="202" t="s">
        <v>1636</v>
      </c>
      <c r="C58" s="203" t="s">
        <v>1567</v>
      </c>
      <c r="D58" s="204">
        <v>54</v>
      </c>
      <c r="E58" s="205">
        <v>7</v>
      </c>
      <c r="F58" s="206">
        <v>2000</v>
      </c>
      <c r="G58" s="207">
        <v>30</v>
      </c>
      <c r="H58" s="208">
        <v>110940.95</v>
      </c>
      <c r="I58" s="209">
        <v>0.5</v>
      </c>
      <c r="J58" s="210" t="s">
        <v>1570</v>
      </c>
      <c r="K58" s="209">
        <v>6.95</v>
      </c>
      <c r="L58" s="205">
        <v>3.96</v>
      </c>
      <c r="M58" s="207">
        <v>52.63</v>
      </c>
      <c r="N58" s="209">
        <v>0</v>
      </c>
      <c r="O58" s="207">
        <v>63.54</v>
      </c>
      <c r="P58" s="205">
        <v>6.95</v>
      </c>
    </row>
    <row r="59" spans="1:16">
      <c r="A59" s="201">
        <v>31013</v>
      </c>
      <c r="B59" s="202" t="s">
        <v>1595</v>
      </c>
      <c r="C59" s="203" t="s">
        <v>1567</v>
      </c>
      <c r="D59" s="212">
        <v>0</v>
      </c>
      <c r="E59" s="207">
        <v>10</v>
      </c>
      <c r="F59" s="206">
        <v>2000</v>
      </c>
      <c r="G59" s="207">
        <v>20</v>
      </c>
      <c r="H59" s="213">
        <v>7639.17</v>
      </c>
      <c r="I59" s="209">
        <v>0.5</v>
      </c>
      <c r="J59" s="210" t="s">
        <v>1579</v>
      </c>
      <c r="K59" s="209">
        <v>0.41</v>
      </c>
      <c r="L59" s="205">
        <v>0.19</v>
      </c>
      <c r="M59" s="205">
        <v>0</v>
      </c>
      <c r="N59" s="209">
        <v>0</v>
      </c>
      <c r="O59" s="205">
        <v>0.6</v>
      </c>
      <c r="P59" s="205">
        <v>0.41</v>
      </c>
    </row>
    <row r="60" spans="1:16">
      <c r="A60" s="201">
        <v>30028</v>
      </c>
      <c r="B60" s="202" t="s">
        <v>1596</v>
      </c>
      <c r="C60" s="203" t="s">
        <v>1567</v>
      </c>
      <c r="D60" s="212">
        <v>0</v>
      </c>
      <c r="E60" s="205">
        <v>5</v>
      </c>
      <c r="F60" s="206">
        <v>2000</v>
      </c>
      <c r="G60" s="207">
        <v>20</v>
      </c>
      <c r="H60" s="214">
        <v>27025.94</v>
      </c>
      <c r="I60" s="209">
        <v>0.8</v>
      </c>
      <c r="J60" s="210" t="s">
        <v>1579</v>
      </c>
      <c r="K60" s="209">
        <v>2.56</v>
      </c>
      <c r="L60" s="205">
        <v>2.16</v>
      </c>
      <c r="M60" s="205">
        <v>0</v>
      </c>
      <c r="N60" s="211">
        <v>19.559999999999999</v>
      </c>
      <c r="O60" s="207">
        <v>24.28</v>
      </c>
      <c r="P60" s="207">
        <v>22.12</v>
      </c>
    </row>
    <row r="61" spans="1:16">
      <c r="A61" s="201">
        <v>30052</v>
      </c>
      <c r="B61" s="202" t="s">
        <v>1597</v>
      </c>
      <c r="C61" s="203" t="s">
        <v>1567</v>
      </c>
      <c r="D61" s="212">
        <v>1</v>
      </c>
      <c r="E61" s="205">
        <v>5</v>
      </c>
      <c r="F61" s="206">
        <v>2000</v>
      </c>
      <c r="G61" s="207">
        <v>20</v>
      </c>
      <c r="H61" s="213">
        <v>5699.78</v>
      </c>
      <c r="I61" s="209">
        <v>0.8</v>
      </c>
      <c r="J61" s="210" t="s">
        <v>1568</v>
      </c>
      <c r="K61" s="209">
        <v>0.54</v>
      </c>
      <c r="L61" s="205">
        <v>0.45</v>
      </c>
      <c r="M61" s="205">
        <v>0</v>
      </c>
      <c r="N61" s="209">
        <v>0</v>
      </c>
      <c r="O61" s="205">
        <v>0.99</v>
      </c>
      <c r="P61" s="205">
        <v>0.54</v>
      </c>
    </row>
    <row r="62" spans="1:16">
      <c r="A62" s="201">
        <v>30158</v>
      </c>
      <c r="B62" s="202" t="s">
        <v>1598</v>
      </c>
      <c r="C62" s="203" t="s">
        <v>1567</v>
      </c>
      <c r="D62" s="204">
        <v>45</v>
      </c>
      <c r="E62" s="205">
        <v>5</v>
      </c>
      <c r="F62" s="206">
        <v>2000</v>
      </c>
      <c r="G62" s="207">
        <v>30</v>
      </c>
      <c r="H62" s="208">
        <v>499000</v>
      </c>
      <c r="I62" s="209">
        <v>0.7</v>
      </c>
      <c r="J62" s="210" t="s">
        <v>1570</v>
      </c>
      <c r="K62" s="211">
        <v>41.46</v>
      </c>
      <c r="L62" s="207">
        <v>34.93</v>
      </c>
      <c r="M62" s="207">
        <v>57.71</v>
      </c>
      <c r="N62" s="211">
        <v>32.61</v>
      </c>
      <c r="O62" s="218">
        <v>166.71</v>
      </c>
      <c r="P62" s="207">
        <v>74.069999999999993</v>
      </c>
    </row>
    <row r="63" spans="1:16">
      <c r="A63" s="201">
        <v>30058</v>
      </c>
      <c r="B63" s="202" t="s">
        <v>1599</v>
      </c>
      <c r="C63" s="203" t="s">
        <v>1567</v>
      </c>
      <c r="D63" s="204">
        <v>42</v>
      </c>
      <c r="E63" s="205">
        <v>5</v>
      </c>
      <c r="F63" s="206">
        <v>2000</v>
      </c>
      <c r="G63" s="207">
        <v>30</v>
      </c>
      <c r="H63" s="208">
        <v>423487.03</v>
      </c>
      <c r="I63" s="209">
        <v>0.7</v>
      </c>
      <c r="J63" s="210" t="s">
        <v>1570</v>
      </c>
      <c r="K63" s="211">
        <v>35.18</v>
      </c>
      <c r="L63" s="207">
        <v>29.64</v>
      </c>
      <c r="M63" s="207">
        <v>38.78</v>
      </c>
      <c r="N63" s="211">
        <v>32.61</v>
      </c>
      <c r="O63" s="218">
        <v>136.21</v>
      </c>
      <c r="P63" s="207">
        <v>67.790000000000006</v>
      </c>
    </row>
    <row r="64" spans="1:16">
      <c r="A64" s="201">
        <v>30143</v>
      </c>
      <c r="B64" s="202" t="s">
        <v>1637</v>
      </c>
      <c r="C64" s="203" t="s">
        <v>1567</v>
      </c>
      <c r="D64" s="204">
        <v>13</v>
      </c>
      <c r="E64" s="205">
        <v>5</v>
      </c>
      <c r="F64" s="206">
        <v>2000</v>
      </c>
      <c r="G64" s="207">
        <v>20</v>
      </c>
      <c r="H64" s="214">
        <v>34771.760000000002</v>
      </c>
      <c r="I64" s="209">
        <v>0.7</v>
      </c>
      <c r="J64" s="210" t="s">
        <v>1568</v>
      </c>
      <c r="K64" s="209">
        <v>3.3</v>
      </c>
      <c r="L64" s="205">
        <v>2.4300000000000002</v>
      </c>
      <c r="M64" s="205">
        <v>0</v>
      </c>
      <c r="N64" s="211">
        <v>19.559999999999999</v>
      </c>
      <c r="O64" s="207">
        <v>25.29</v>
      </c>
      <c r="P64" s="207">
        <v>22.86</v>
      </c>
    </row>
    <row r="65" spans="1:16">
      <c r="A65" s="201">
        <v>30046</v>
      </c>
      <c r="B65" s="202" t="s">
        <v>1600</v>
      </c>
      <c r="C65" s="203" t="s">
        <v>1567</v>
      </c>
      <c r="D65" s="204">
        <v>93</v>
      </c>
      <c r="E65" s="205">
        <v>7</v>
      </c>
      <c r="F65" s="206">
        <v>2000</v>
      </c>
      <c r="G65" s="207">
        <v>30</v>
      </c>
      <c r="H65" s="216">
        <v>1344275.43</v>
      </c>
      <c r="I65" s="209">
        <v>0.9</v>
      </c>
      <c r="J65" s="210" t="s">
        <v>1570</v>
      </c>
      <c r="K65" s="211">
        <v>84.28</v>
      </c>
      <c r="L65" s="207">
        <v>86.41</v>
      </c>
      <c r="M65" s="207">
        <v>71.56</v>
      </c>
      <c r="N65" s="211">
        <v>32.61</v>
      </c>
      <c r="O65" s="218">
        <v>274.86</v>
      </c>
      <c r="P65" s="218">
        <v>116.89</v>
      </c>
    </row>
    <row r="66" spans="1:16">
      <c r="A66" s="201">
        <v>31015</v>
      </c>
      <c r="B66" s="202" t="s">
        <v>1601</v>
      </c>
      <c r="C66" s="203" t="s">
        <v>1567</v>
      </c>
      <c r="D66" s="212">
        <v>2</v>
      </c>
      <c r="E66" s="205">
        <v>3</v>
      </c>
      <c r="F66" s="215">
        <v>400</v>
      </c>
      <c r="G66" s="207">
        <v>10</v>
      </c>
      <c r="H66" s="213">
        <v>1723.49</v>
      </c>
      <c r="I66" s="209">
        <v>0.9</v>
      </c>
      <c r="J66" s="210" t="s">
        <v>1582</v>
      </c>
      <c r="K66" s="209">
        <v>1.45</v>
      </c>
      <c r="L66" s="205">
        <v>1.29</v>
      </c>
      <c r="M66" s="205">
        <v>1.96</v>
      </c>
      <c r="N66" s="209">
        <v>0</v>
      </c>
      <c r="O66" s="205">
        <v>4.7</v>
      </c>
      <c r="P66" s="205">
        <v>1.45</v>
      </c>
    </row>
    <row r="67" spans="1:16">
      <c r="A67" s="201">
        <v>30170</v>
      </c>
      <c r="B67" s="202" t="s">
        <v>899</v>
      </c>
      <c r="C67" s="203" t="s">
        <v>1567</v>
      </c>
      <c r="D67" s="204">
        <v>56</v>
      </c>
      <c r="E67" s="205">
        <v>6</v>
      </c>
      <c r="F67" s="206">
        <v>2000</v>
      </c>
      <c r="G67" s="207">
        <v>20</v>
      </c>
      <c r="H67" s="216">
        <v>1472731.92</v>
      </c>
      <c r="I67" s="209">
        <v>0.8</v>
      </c>
      <c r="J67" s="210" t="s">
        <v>1570</v>
      </c>
      <c r="K67" s="217">
        <v>119.79</v>
      </c>
      <c r="L67" s="207">
        <v>98.18</v>
      </c>
      <c r="M67" s="207">
        <v>28.72</v>
      </c>
      <c r="N67" s="211">
        <v>32.61</v>
      </c>
      <c r="O67" s="218">
        <v>279.3</v>
      </c>
      <c r="P67" s="218">
        <v>152.4</v>
      </c>
    </row>
    <row r="68" spans="1:16">
      <c r="A68" s="201">
        <v>30029</v>
      </c>
      <c r="B68" s="202" t="s">
        <v>1602</v>
      </c>
      <c r="C68" s="203" t="s">
        <v>1567</v>
      </c>
      <c r="D68" s="215">
        <v>145</v>
      </c>
      <c r="E68" s="205">
        <v>6</v>
      </c>
      <c r="F68" s="206">
        <v>2000</v>
      </c>
      <c r="G68" s="207">
        <v>20</v>
      </c>
      <c r="H68" s="216">
        <v>1685763.14</v>
      </c>
      <c r="I68" s="209">
        <v>0.8</v>
      </c>
      <c r="J68" s="210" t="s">
        <v>1570</v>
      </c>
      <c r="K68" s="217">
        <v>137.12</v>
      </c>
      <c r="L68" s="218">
        <v>112.38</v>
      </c>
      <c r="M68" s="218">
        <v>111.57</v>
      </c>
      <c r="N68" s="211">
        <v>32.61</v>
      </c>
      <c r="O68" s="218">
        <v>393.68</v>
      </c>
      <c r="P68" s="218">
        <v>169.73</v>
      </c>
    </row>
    <row r="69" spans="1:16">
      <c r="A69" s="201">
        <v>30101</v>
      </c>
      <c r="B69" s="202" t="s">
        <v>1603</v>
      </c>
      <c r="C69" s="203" t="s">
        <v>1567</v>
      </c>
      <c r="D69" s="215">
        <v>403</v>
      </c>
      <c r="E69" s="205">
        <v>6</v>
      </c>
      <c r="F69" s="206">
        <v>2000</v>
      </c>
      <c r="G69" s="207">
        <v>30</v>
      </c>
      <c r="H69" s="216">
        <v>4994669.6900000004</v>
      </c>
      <c r="I69" s="209">
        <v>1</v>
      </c>
      <c r="J69" s="210" t="s">
        <v>1570</v>
      </c>
      <c r="K69" s="217">
        <v>355.5</v>
      </c>
      <c r="L69" s="218">
        <v>416.22</v>
      </c>
      <c r="M69" s="218">
        <v>372.13</v>
      </c>
      <c r="N69" s="211">
        <v>37.409999999999997</v>
      </c>
      <c r="O69" s="213">
        <v>1181.26</v>
      </c>
      <c r="P69" s="218">
        <v>392.91</v>
      </c>
    </row>
    <row r="70" spans="1:16">
      <c r="A70" s="201">
        <v>30008</v>
      </c>
      <c r="B70" s="202" t="s">
        <v>1604</v>
      </c>
      <c r="C70" s="203" t="s">
        <v>1567</v>
      </c>
      <c r="D70" s="204">
        <v>58</v>
      </c>
      <c r="E70" s="205">
        <v>5</v>
      </c>
      <c r="F70" s="206">
        <v>2000</v>
      </c>
      <c r="G70" s="207">
        <v>30</v>
      </c>
      <c r="H70" s="208">
        <v>460701.86</v>
      </c>
      <c r="I70" s="209">
        <v>0.7</v>
      </c>
      <c r="J70" s="210" t="s">
        <v>1570</v>
      </c>
      <c r="K70" s="211">
        <v>38.270000000000003</v>
      </c>
      <c r="L70" s="207">
        <v>32.24</v>
      </c>
      <c r="M70" s="207">
        <v>38.68</v>
      </c>
      <c r="N70" s="211">
        <v>32.61</v>
      </c>
      <c r="O70" s="218">
        <v>141.80000000000001</v>
      </c>
      <c r="P70" s="207">
        <v>70.88</v>
      </c>
    </row>
    <row r="71" spans="1:16">
      <c r="A71" s="201">
        <v>30135</v>
      </c>
      <c r="B71" s="202" t="s">
        <v>1605</v>
      </c>
      <c r="C71" s="203" t="s">
        <v>1567</v>
      </c>
      <c r="D71" s="212">
        <v>1</v>
      </c>
      <c r="E71" s="205">
        <v>3</v>
      </c>
      <c r="F71" s="206">
        <v>2000</v>
      </c>
      <c r="G71" s="207">
        <v>10</v>
      </c>
      <c r="H71" s="213">
        <v>2516</v>
      </c>
      <c r="I71" s="209">
        <v>0.7</v>
      </c>
      <c r="J71" s="210" t="s">
        <v>1582</v>
      </c>
      <c r="K71" s="209">
        <v>0.42</v>
      </c>
      <c r="L71" s="205">
        <v>0.28999999999999998</v>
      </c>
      <c r="M71" s="205">
        <v>5.41</v>
      </c>
      <c r="N71" s="209">
        <v>0</v>
      </c>
      <c r="O71" s="205">
        <v>6.12</v>
      </c>
      <c r="P71" s="205">
        <v>0.42</v>
      </c>
    </row>
    <row r="72" spans="1:16">
      <c r="A72" s="201">
        <v>30015</v>
      </c>
      <c r="B72" s="202" t="s">
        <v>1606</v>
      </c>
      <c r="C72" s="203" t="s">
        <v>1567</v>
      </c>
      <c r="D72" s="204">
        <v>85</v>
      </c>
      <c r="E72" s="205">
        <v>6</v>
      </c>
      <c r="F72" s="206">
        <v>2000</v>
      </c>
      <c r="G72" s="207">
        <v>20</v>
      </c>
      <c r="H72" s="216">
        <v>1060382.8700000001</v>
      </c>
      <c r="I72" s="209">
        <v>0.8</v>
      </c>
      <c r="J72" s="210" t="s">
        <v>1570</v>
      </c>
      <c r="K72" s="211">
        <v>86.25</v>
      </c>
      <c r="L72" s="207">
        <v>70.69</v>
      </c>
      <c r="M72" s="207">
        <v>56.68</v>
      </c>
      <c r="N72" s="211">
        <v>32.61</v>
      </c>
      <c r="O72" s="218">
        <v>246.23</v>
      </c>
      <c r="P72" s="218">
        <v>118.86</v>
      </c>
    </row>
    <row r="73" spans="1:16">
      <c r="A73" s="201">
        <v>30012</v>
      </c>
      <c r="B73" s="202" t="s">
        <v>1607</v>
      </c>
      <c r="C73" s="203" t="s">
        <v>1567</v>
      </c>
      <c r="D73" s="204">
        <v>79</v>
      </c>
      <c r="E73" s="205">
        <v>6</v>
      </c>
      <c r="F73" s="206">
        <v>1750</v>
      </c>
      <c r="G73" s="207">
        <v>10</v>
      </c>
      <c r="H73" s="208">
        <v>848114.98</v>
      </c>
      <c r="I73" s="209">
        <v>0.8</v>
      </c>
      <c r="J73" s="210" t="s">
        <v>1570</v>
      </c>
      <c r="K73" s="211">
        <v>88.7</v>
      </c>
      <c r="L73" s="207">
        <v>64.61</v>
      </c>
      <c r="M73" s="207">
        <v>60.79</v>
      </c>
      <c r="N73" s="211">
        <v>32.61</v>
      </c>
      <c r="O73" s="218">
        <v>246.71</v>
      </c>
      <c r="P73" s="218">
        <v>121.31</v>
      </c>
    </row>
    <row r="74" spans="1:16">
      <c r="A74" s="201">
        <v>30014</v>
      </c>
      <c r="B74" s="202" t="s">
        <v>1039</v>
      </c>
      <c r="C74" s="203" t="s">
        <v>1567</v>
      </c>
      <c r="D74" s="204">
        <v>97</v>
      </c>
      <c r="E74" s="205">
        <v>6</v>
      </c>
      <c r="F74" s="206">
        <v>2000</v>
      </c>
      <c r="G74" s="207">
        <v>20</v>
      </c>
      <c r="H74" s="208">
        <v>862372.82</v>
      </c>
      <c r="I74" s="209">
        <v>0.8</v>
      </c>
      <c r="J74" s="210" t="s">
        <v>1570</v>
      </c>
      <c r="K74" s="211">
        <v>70.14</v>
      </c>
      <c r="L74" s="207">
        <v>57.49</v>
      </c>
      <c r="M74" s="207">
        <v>79.61</v>
      </c>
      <c r="N74" s="211">
        <v>32.61</v>
      </c>
      <c r="O74" s="218">
        <v>239.85</v>
      </c>
      <c r="P74" s="218">
        <v>102.75</v>
      </c>
    </row>
    <row r="75" spans="1:16">
      <c r="A75" s="201">
        <v>30009</v>
      </c>
      <c r="B75" s="202" t="s">
        <v>1041</v>
      </c>
      <c r="C75" s="203" t="s">
        <v>1567</v>
      </c>
      <c r="D75" s="204">
        <v>82</v>
      </c>
      <c r="E75" s="205">
        <v>6</v>
      </c>
      <c r="F75" s="206">
        <v>2000</v>
      </c>
      <c r="G75" s="207">
        <v>20</v>
      </c>
      <c r="H75" s="208">
        <v>752580.49</v>
      </c>
      <c r="I75" s="209">
        <v>0.8</v>
      </c>
      <c r="J75" s="210" t="s">
        <v>1570</v>
      </c>
      <c r="K75" s="211">
        <v>61.21</v>
      </c>
      <c r="L75" s="207">
        <v>50.17</v>
      </c>
      <c r="M75" s="207">
        <v>67.3</v>
      </c>
      <c r="N75" s="211">
        <v>32.61</v>
      </c>
      <c r="O75" s="218">
        <v>211.29</v>
      </c>
      <c r="P75" s="207">
        <v>93.82</v>
      </c>
    </row>
    <row r="76" spans="1:16">
      <c r="A76" s="201">
        <v>30047</v>
      </c>
      <c r="B76" s="202" t="s">
        <v>1608</v>
      </c>
      <c r="C76" s="203" t="s">
        <v>1567</v>
      </c>
      <c r="D76" s="212">
        <v>4</v>
      </c>
      <c r="E76" s="205">
        <v>5</v>
      </c>
      <c r="F76" s="206">
        <v>2000</v>
      </c>
      <c r="G76" s="207">
        <v>10</v>
      </c>
      <c r="H76" s="213">
        <v>6948.87</v>
      </c>
      <c r="I76" s="209">
        <v>0.5</v>
      </c>
      <c r="J76" s="210" t="s">
        <v>1568</v>
      </c>
      <c r="K76" s="209">
        <v>0.74</v>
      </c>
      <c r="L76" s="205">
        <v>0.34</v>
      </c>
      <c r="M76" s="205">
        <v>0</v>
      </c>
      <c r="N76" s="209">
        <v>0</v>
      </c>
      <c r="O76" s="205">
        <v>1.08</v>
      </c>
      <c r="P76" s="205">
        <v>0.74</v>
      </c>
    </row>
    <row r="77" spans="1:16">
      <c r="A77" s="201">
        <v>31017</v>
      </c>
      <c r="B77" s="202" t="s">
        <v>1609</v>
      </c>
      <c r="C77" s="203" t="s">
        <v>1567</v>
      </c>
      <c r="D77" s="204">
        <v>20</v>
      </c>
      <c r="E77" s="205">
        <v>7</v>
      </c>
      <c r="F77" s="206">
        <v>2000</v>
      </c>
      <c r="G77" s="207">
        <v>20</v>
      </c>
      <c r="H77" s="208">
        <v>617266.13</v>
      </c>
      <c r="I77" s="209">
        <v>0.8</v>
      </c>
      <c r="J77" s="210" t="s">
        <v>1570</v>
      </c>
      <c r="K77" s="211">
        <v>44.22</v>
      </c>
      <c r="L77" s="207">
        <v>35.270000000000003</v>
      </c>
      <c r="M77" s="207">
        <v>18.46</v>
      </c>
      <c r="N77" s="211">
        <v>19.559999999999999</v>
      </c>
      <c r="O77" s="218">
        <v>117.51</v>
      </c>
      <c r="P77" s="207">
        <v>63.78</v>
      </c>
    </row>
    <row r="78" spans="1:16">
      <c r="A78" s="201">
        <v>30020</v>
      </c>
      <c r="B78" s="202" t="s">
        <v>1610</v>
      </c>
      <c r="C78" s="203" t="s">
        <v>1567</v>
      </c>
      <c r="D78" s="212">
        <v>0</v>
      </c>
      <c r="E78" s="205">
        <v>8</v>
      </c>
      <c r="F78" s="206">
        <v>2400</v>
      </c>
      <c r="G78" s="207">
        <v>20</v>
      </c>
      <c r="H78" s="208">
        <v>644927.27</v>
      </c>
      <c r="I78" s="209">
        <v>0.5</v>
      </c>
      <c r="J78" s="210" t="s">
        <v>1579</v>
      </c>
      <c r="K78" s="211">
        <v>34.61</v>
      </c>
      <c r="L78" s="207">
        <v>16.79</v>
      </c>
      <c r="M78" s="205">
        <v>0</v>
      </c>
      <c r="N78" s="209">
        <v>0</v>
      </c>
      <c r="O78" s="207">
        <v>51.4</v>
      </c>
      <c r="P78" s="207">
        <v>34.61</v>
      </c>
    </row>
    <row r="79" spans="1:16">
      <c r="A79" s="201">
        <v>30005</v>
      </c>
      <c r="B79" s="202" t="s">
        <v>923</v>
      </c>
      <c r="C79" s="203" t="s">
        <v>1567</v>
      </c>
      <c r="D79" s="204">
        <v>77</v>
      </c>
      <c r="E79" s="205">
        <v>6</v>
      </c>
      <c r="F79" s="206">
        <v>2000</v>
      </c>
      <c r="G79" s="207">
        <v>20</v>
      </c>
      <c r="H79" s="208">
        <v>319352.53000000003</v>
      </c>
      <c r="I79" s="209">
        <v>0.7</v>
      </c>
      <c r="J79" s="210" t="s">
        <v>1570</v>
      </c>
      <c r="K79" s="211">
        <v>25.97</v>
      </c>
      <c r="L79" s="207">
        <v>18.62</v>
      </c>
      <c r="M79" s="207">
        <v>71.099999999999994</v>
      </c>
      <c r="N79" s="211">
        <v>19.559999999999999</v>
      </c>
      <c r="O79" s="218">
        <v>135.25</v>
      </c>
      <c r="P79" s="207">
        <v>45.53</v>
      </c>
    </row>
    <row r="80" spans="1:16">
      <c r="A80" s="201">
        <v>30006</v>
      </c>
      <c r="B80" s="202" t="s">
        <v>1611</v>
      </c>
      <c r="C80" s="203" t="s">
        <v>1567</v>
      </c>
      <c r="D80" s="204">
        <v>77</v>
      </c>
      <c r="E80" s="205">
        <v>6</v>
      </c>
      <c r="F80" s="206">
        <v>2000</v>
      </c>
      <c r="G80" s="207">
        <v>20</v>
      </c>
      <c r="H80" s="208">
        <v>344494.85</v>
      </c>
      <c r="I80" s="209">
        <v>0.7</v>
      </c>
      <c r="J80" s="210" t="s">
        <v>1570</v>
      </c>
      <c r="K80" s="211">
        <v>28.02</v>
      </c>
      <c r="L80" s="207">
        <v>20.09</v>
      </c>
      <c r="M80" s="207">
        <v>71.099999999999994</v>
      </c>
      <c r="N80" s="211">
        <v>19.559999999999999</v>
      </c>
      <c r="O80" s="218">
        <v>138.77000000000001</v>
      </c>
      <c r="P80" s="207">
        <v>47.58</v>
      </c>
    </row>
    <row r="81" spans="1:16">
      <c r="A81" s="201">
        <v>30002</v>
      </c>
      <c r="B81" s="202" t="s">
        <v>1612</v>
      </c>
      <c r="C81" s="203" t="s">
        <v>1567</v>
      </c>
      <c r="D81" s="215">
        <v>259</v>
      </c>
      <c r="E81" s="205">
        <v>9</v>
      </c>
      <c r="F81" s="206">
        <v>2000</v>
      </c>
      <c r="G81" s="207">
        <v>30</v>
      </c>
      <c r="H81" s="216">
        <v>4847486.78</v>
      </c>
      <c r="I81" s="209">
        <v>1</v>
      </c>
      <c r="J81" s="210" t="s">
        <v>1570</v>
      </c>
      <c r="K81" s="217">
        <v>249.44</v>
      </c>
      <c r="L81" s="218">
        <v>269.3</v>
      </c>
      <c r="M81" s="218">
        <v>186.01</v>
      </c>
      <c r="N81" s="211">
        <v>32.61</v>
      </c>
      <c r="O81" s="218">
        <v>737.36</v>
      </c>
      <c r="P81" s="218">
        <v>282.05</v>
      </c>
    </row>
    <row r="82" spans="1:16">
      <c r="A82" s="201">
        <v>30059</v>
      </c>
      <c r="B82" s="202" t="s">
        <v>1613</v>
      </c>
      <c r="C82" s="203" t="s">
        <v>1567</v>
      </c>
      <c r="D82" s="204">
        <v>97</v>
      </c>
      <c r="E82" s="205">
        <v>9</v>
      </c>
      <c r="F82" s="206">
        <v>2000</v>
      </c>
      <c r="G82" s="207">
        <v>30</v>
      </c>
      <c r="H82" s="216">
        <v>1316084.28</v>
      </c>
      <c r="I82" s="209">
        <v>1</v>
      </c>
      <c r="J82" s="210" t="s">
        <v>1570</v>
      </c>
      <c r="K82" s="211">
        <v>67.72</v>
      </c>
      <c r="L82" s="207">
        <v>73.11</v>
      </c>
      <c r="M82" s="207">
        <v>69.66</v>
      </c>
      <c r="N82" s="211">
        <v>32.61</v>
      </c>
      <c r="O82" s="218">
        <v>243.1</v>
      </c>
      <c r="P82" s="218">
        <v>100.33</v>
      </c>
    </row>
    <row r="83" spans="1:16">
      <c r="A83" s="201">
        <v>30000</v>
      </c>
      <c r="B83" s="202" t="s">
        <v>1614</v>
      </c>
      <c r="C83" s="203" t="s">
        <v>1567</v>
      </c>
      <c r="D83" s="215">
        <v>112</v>
      </c>
      <c r="E83" s="205">
        <v>9</v>
      </c>
      <c r="F83" s="206">
        <v>2000</v>
      </c>
      <c r="G83" s="207">
        <v>30</v>
      </c>
      <c r="H83" s="216">
        <v>1709218.78</v>
      </c>
      <c r="I83" s="209">
        <v>1</v>
      </c>
      <c r="J83" s="210" t="s">
        <v>1570</v>
      </c>
      <c r="K83" s="211">
        <v>87.95</v>
      </c>
      <c r="L83" s="207">
        <v>94.95</v>
      </c>
      <c r="M83" s="207">
        <v>80.430000000000007</v>
      </c>
      <c r="N83" s="211">
        <v>32.61</v>
      </c>
      <c r="O83" s="218">
        <v>295.94</v>
      </c>
      <c r="P83" s="218">
        <v>120.56</v>
      </c>
    </row>
    <row r="84" spans="1:16">
      <c r="A84" s="201">
        <v>30001</v>
      </c>
      <c r="B84" s="202" t="s">
        <v>1615</v>
      </c>
      <c r="C84" s="203" t="s">
        <v>1567</v>
      </c>
      <c r="D84" s="215">
        <v>259</v>
      </c>
      <c r="E84" s="205">
        <v>9</v>
      </c>
      <c r="F84" s="206">
        <v>2000</v>
      </c>
      <c r="G84" s="207">
        <v>30</v>
      </c>
      <c r="H84" s="216">
        <v>4783628.55</v>
      </c>
      <c r="I84" s="209">
        <v>1</v>
      </c>
      <c r="J84" s="210" t="s">
        <v>1570</v>
      </c>
      <c r="K84" s="217">
        <v>246.15</v>
      </c>
      <c r="L84" s="218">
        <v>265.75</v>
      </c>
      <c r="M84" s="218">
        <v>186.01</v>
      </c>
      <c r="N84" s="211">
        <v>32.61</v>
      </c>
      <c r="O84" s="218">
        <v>730.52</v>
      </c>
      <c r="P84" s="218">
        <v>278.76</v>
      </c>
    </row>
    <row r="85" spans="1:16">
      <c r="A85" s="201">
        <v>30025</v>
      </c>
      <c r="B85" s="202" t="s">
        <v>1616</v>
      </c>
      <c r="C85" s="203" t="s">
        <v>1567</v>
      </c>
      <c r="D85" s="215">
        <v>172</v>
      </c>
      <c r="E85" s="205">
        <v>7</v>
      </c>
      <c r="F85" s="206">
        <v>2000</v>
      </c>
      <c r="G85" s="207">
        <v>30</v>
      </c>
      <c r="H85" s="216">
        <v>3600000</v>
      </c>
      <c r="I85" s="209">
        <v>0.9</v>
      </c>
      <c r="J85" s="210" t="s">
        <v>1568</v>
      </c>
      <c r="K85" s="217">
        <v>225.71</v>
      </c>
      <c r="L85" s="218">
        <v>231.42</v>
      </c>
      <c r="M85" s="205">
        <v>0</v>
      </c>
      <c r="N85" s="211">
        <v>37.409999999999997</v>
      </c>
      <c r="O85" s="218">
        <v>494.54</v>
      </c>
      <c r="P85" s="218">
        <v>263.12</v>
      </c>
    </row>
    <row r="86" spans="1:16">
      <c r="A86" s="201">
        <v>30016</v>
      </c>
      <c r="B86" s="202" t="s">
        <v>1057</v>
      </c>
      <c r="C86" s="203" t="s">
        <v>1567</v>
      </c>
      <c r="D86" s="204">
        <v>44</v>
      </c>
      <c r="E86" s="205">
        <v>7</v>
      </c>
      <c r="F86" s="206">
        <v>2000</v>
      </c>
      <c r="G86" s="207">
        <v>20</v>
      </c>
      <c r="H86" s="216">
        <v>1522119.2</v>
      </c>
      <c r="I86" s="209">
        <v>0.7</v>
      </c>
      <c r="J86" s="210" t="s">
        <v>1568</v>
      </c>
      <c r="K86" s="217">
        <v>109.06</v>
      </c>
      <c r="L86" s="207">
        <v>76.099999999999994</v>
      </c>
      <c r="M86" s="205">
        <v>0</v>
      </c>
      <c r="N86" s="211">
        <v>32.61</v>
      </c>
      <c r="O86" s="218">
        <v>217.77</v>
      </c>
      <c r="P86" s="218">
        <v>141.66999999999999</v>
      </c>
    </row>
    <row r="87" spans="1:16">
      <c r="A87" s="201">
        <v>30030</v>
      </c>
      <c r="B87" s="202" t="s">
        <v>1617</v>
      </c>
      <c r="C87" s="203" t="s">
        <v>1567</v>
      </c>
      <c r="D87" s="215">
        <v>335</v>
      </c>
      <c r="E87" s="205">
        <v>7</v>
      </c>
      <c r="F87" s="206">
        <v>2000</v>
      </c>
      <c r="G87" s="207">
        <v>40</v>
      </c>
      <c r="H87" s="216">
        <v>2375138.75</v>
      </c>
      <c r="I87" s="209">
        <v>0.9</v>
      </c>
      <c r="J87" s="210" t="s">
        <v>1570</v>
      </c>
      <c r="K87" s="217">
        <v>127.64</v>
      </c>
      <c r="L87" s="218">
        <v>152.68</v>
      </c>
      <c r="M87" s="218">
        <v>309.33</v>
      </c>
      <c r="N87" s="211">
        <v>37.409999999999997</v>
      </c>
      <c r="O87" s="218">
        <v>627.05999999999995</v>
      </c>
      <c r="P87" s="218">
        <v>165.05</v>
      </c>
    </row>
    <row r="88" spans="1:16">
      <c r="A88" s="201">
        <v>30024</v>
      </c>
      <c r="B88" s="202" t="s">
        <v>1618</v>
      </c>
      <c r="C88" s="203" t="s">
        <v>1567</v>
      </c>
      <c r="D88" s="204">
        <v>23</v>
      </c>
      <c r="E88" s="205">
        <v>7</v>
      </c>
      <c r="F88" s="206">
        <v>2000</v>
      </c>
      <c r="G88" s="207">
        <v>20</v>
      </c>
      <c r="H88" s="208">
        <v>237204.15</v>
      </c>
      <c r="I88" s="209">
        <v>0.7</v>
      </c>
      <c r="J88" s="210" t="s">
        <v>1568</v>
      </c>
      <c r="K88" s="211">
        <v>16.989999999999998</v>
      </c>
      <c r="L88" s="207">
        <v>11.86</v>
      </c>
      <c r="M88" s="205">
        <v>0</v>
      </c>
      <c r="N88" s="211">
        <v>32.61</v>
      </c>
      <c r="O88" s="207">
        <v>61.46</v>
      </c>
      <c r="P88" s="207">
        <v>49.6</v>
      </c>
    </row>
    <row r="89" spans="1:16">
      <c r="A89" s="201">
        <v>30017</v>
      </c>
      <c r="B89" s="202" t="s">
        <v>1619</v>
      </c>
      <c r="C89" s="203" t="s">
        <v>1567</v>
      </c>
      <c r="D89" s="212">
        <v>0</v>
      </c>
      <c r="E89" s="205">
        <v>5</v>
      </c>
      <c r="F89" s="206">
        <v>2000</v>
      </c>
      <c r="G89" s="207">
        <v>10</v>
      </c>
      <c r="H89" s="214">
        <v>73515.11</v>
      </c>
      <c r="I89" s="209">
        <v>0.6</v>
      </c>
      <c r="J89" s="210" t="s">
        <v>1579</v>
      </c>
      <c r="K89" s="209">
        <v>7.85</v>
      </c>
      <c r="L89" s="205">
        <v>4.41</v>
      </c>
      <c r="M89" s="205">
        <v>0</v>
      </c>
      <c r="N89" s="209">
        <v>0</v>
      </c>
      <c r="O89" s="207">
        <v>12.26</v>
      </c>
      <c r="P89" s="205">
        <v>7.85</v>
      </c>
    </row>
    <row r="90" spans="1:16">
      <c r="A90" s="201">
        <v>30034</v>
      </c>
      <c r="B90" s="202" t="s">
        <v>1620</v>
      </c>
      <c r="C90" s="203" t="s">
        <v>1567</v>
      </c>
      <c r="D90" s="212">
        <v>4</v>
      </c>
      <c r="E90" s="205">
        <v>5</v>
      </c>
      <c r="F90" s="206">
        <v>1000</v>
      </c>
      <c r="G90" s="207">
        <v>20</v>
      </c>
      <c r="H90" s="213">
        <v>3915.28</v>
      </c>
      <c r="I90" s="209">
        <v>0.5</v>
      </c>
      <c r="J90" s="210" t="s">
        <v>1582</v>
      </c>
      <c r="K90" s="209">
        <v>0.74</v>
      </c>
      <c r="L90" s="205">
        <v>0.39</v>
      </c>
      <c r="M90" s="205">
        <v>3.93</v>
      </c>
      <c r="N90" s="209">
        <v>0</v>
      </c>
      <c r="O90" s="205">
        <v>5.0599999999999996</v>
      </c>
      <c r="P90" s="205">
        <v>0.74</v>
      </c>
    </row>
    <row r="91" spans="1:16">
      <c r="A91" s="201">
        <v>30023</v>
      </c>
      <c r="B91" s="202" t="s">
        <v>924</v>
      </c>
      <c r="C91" s="203" t="s">
        <v>1567</v>
      </c>
      <c r="D91" s="204">
        <v>82</v>
      </c>
      <c r="E91" s="205">
        <v>7</v>
      </c>
      <c r="F91" s="206">
        <v>2000</v>
      </c>
      <c r="G91" s="207">
        <v>30</v>
      </c>
      <c r="H91" s="216">
        <v>3652511.34</v>
      </c>
      <c r="I91" s="209">
        <v>0.9</v>
      </c>
      <c r="J91" s="210" t="s">
        <v>1570</v>
      </c>
      <c r="K91" s="217">
        <v>229</v>
      </c>
      <c r="L91" s="218">
        <v>234.8</v>
      </c>
      <c r="M91" s="207">
        <v>75.709999999999994</v>
      </c>
      <c r="N91" s="211">
        <v>37.409999999999997</v>
      </c>
      <c r="O91" s="218">
        <v>576.91999999999996</v>
      </c>
      <c r="P91" s="218">
        <v>266.41000000000003</v>
      </c>
    </row>
    <row r="92" spans="1:16">
      <c r="A92" s="721" t="s">
        <v>1063</v>
      </c>
      <c r="B92" s="721"/>
      <c r="C92" s="721"/>
      <c r="D92" s="721"/>
      <c r="E92" s="721"/>
      <c r="F92" s="721"/>
      <c r="G92" s="721"/>
      <c r="H92" s="722"/>
      <c r="I92" s="722"/>
      <c r="J92" s="722"/>
      <c r="K92" s="722"/>
      <c r="L92" s="722"/>
      <c r="M92" s="722"/>
      <c r="N92" s="722"/>
      <c r="O92" s="722"/>
      <c r="P92" s="722"/>
    </row>
    <row r="97" spans="2:2">
      <c r="B97" s="205"/>
    </row>
  </sheetData>
  <mergeCells count="24">
    <mergeCell ref="A6:P6"/>
    <mergeCell ref="A1:B2"/>
    <mergeCell ref="C1:M1"/>
    <mergeCell ref="N1:P1"/>
    <mergeCell ref="C2:M2"/>
    <mergeCell ref="N2:P2"/>
    <mergeCell ref="A3:B3"/>
    <mergeCell ref="C3:M3"/>
    <mergeCell ref="N3:P3"/>
    <mergeCell ref="A4:B4"/>
    <mergeCell ref="C4:M4"/>
    <mergeCell ref="N4:P4"/>
    <mergeCell ref="B5:I5"/>
    <mergeCell ref="J5:P5"/>
    <mergeCell ref="A11:P11"/>
    <mergeCell ref="A12:P12"/>
    <mergeCell ref="A92:G92"/>
    <mergeCell ref="H92:P92"/>
    <mergeCell ref="A7:P7"/>
    <mergeCell ref="A8:B8"/>
    <mergeCell ref="C8:K8"/>
    <mergeCell ref="L8:P8"/>
    <mergeCell ref="A9:P9"/>
    <mergeCell ref="A10:P10"/>
  </mergeCell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680FE-D549-4CC4-A27D-7E842C9CE686}">
  <sheetPr>
    <tabColor rgb="FFFFC000"/>
  </sheetPr>
  <dimension ref="A1:I90"/>
  <sheetViews>
    <sheetView topLeftCell="A61" zoomScale="85" zoomScaleNormal="85" workbookViewId="0">
      <selection activeCell="G17" sqref="G17"/>
    </sheetView>
  </sheetViews>
  <sheetFormatPr defaultRowHeight="14.25"/>
  <cols>
    <col min="3" max="3" width="47.75" customWidth="1"/>
    <col min="4" max="4" width="11.625" customWidth="1"/>
    <col min="5" max="5" width="13.5" customWidth="1"/>
    <col min="6" max="6" width="17" bestFit="1" customWidth="1"/>
    <col min="7" max="7" width="19.25" customWidth="1"/>
    <col min="8" max="8" width="16.625" customWidth="1"/>
    <col min="9" max="9" width="10.25" customWidth="1"/>
  </cols>
  <sheetData>
    <row r="1" spans="1:9">
      <c r="A1" s="243" t="s">
        <v>1676</v>
      </c>
      <c r="F1" s="244" t="s">
        <v>1677</v>
      </c>
      <c r="G1" s="244" t="s">
        <v>1678</v>
      </c>
      <c r="H1" s="244" t="s">
        <v>1679</v>
      </c>
      <c r="I1" s="244" t="s">
        <v>1680</v>
      </c>
    </row>
    <row r="2" spans="1:9">
      <c r="A2" s="18"/>
      <c r="F2" s="245" t="e">
        <f>#REF!</f>
        <v>#REF!</v>
      </c>
      <c r="G2" s="245" t="e">
        <f>#REF!</f>
        <v>#REF!</v>
      </c>
      <c r="H2" s="245" t="e">
        <f>F2-G2</f>
        <v>#REF!</v>
      </c>
      <c r="I2" s="246" t="e">
        <f>G2/F2-1</f>
        <v>#REF!</v>
      </c>
    </row>
    <row r="3" spans="1:9">
      <c r="A3" s="247">
        <v>1</v>
      </c>
      <c r="B3" s="243" t="s">
        <v>1681</v>
      </c>
      <c r="D3" s="243" t="s">
        <v>1141</v>
      </c>
      <c r="E3" s="247" t="s">
        <v>1161</v>
      </c>
    </row>
    <row r="4" spans="1:9">
      <c r="A4" s="247"/>
      <c r="B4" s="243" t="s">
        <v>1682</v>
      </c>
      <c r="D4" s="248">
        <v>0.20599999999999999</v>
      </c>
      <c r="E4" s="249">
        <v>0.19550000000000001</v>
      </c>
      <c r="F4" s="259">
        <f>E4/D4-1</f>
        <v>-5.0970873786407633E-2</v>
      </c>
    </row>
    <row r="5" spans="1:9">
      <c r="A5" s="247"/>
      <c r="B5" s="243" t="s">
        <v>1683</v>
      </c>
      <c r="D5" s="248">
        <v>0.11852638408925786</v>
      </c>
      <c r="E5" s="249">
        <v>9.9400000000000002E-2</v>
      </c>
      <c r="F5" s="259">
        <f>E5/D5-1</f>
        <v>-0.16136815643388303</v>
      </c>
      <c r="G5" s="248"/>
    </row>
    <row r="6" spans="1:9">
      <c r="A6" s="18"/>
    </row>
    <row r="7" spans="1:9">
      <c r="A7" s="247">
        <v>2</v>
      </c>
      <c r="B7" s="243" t="s">
        <v>1684</v>
      </c>
    </row>
    <row r="8" spans="1:9">
      <c r="A8" s="18"/>
    </row>
    <row r="9" spans="1:9">
      <c r="A9" s="18"/>
      <c r="B9" s="250">
        <v>40485</v>
      </c>
      <c r="C9" s="251" t="s">
        <v>1706</v>
      </c>
      <c r="D9" s="250" t="s">
        <v>1339</v>
      </c>
      <c r="E9" t="s">
        <v>1685</v>
      </c>
    </row>
    <row r="10" spans="1:9" ht="15">
      <c r="A10" s="18"/>
      <c r="B10" s="250"/>
      <c r="C10" s="252" t="s">
        <v>1707</v>
      </c>
      <c r="D10" s="253" t="s">
        <v>1339</v>
      </c>
      <c r="E10" s="254">
        <f>'Orçamento Sintético '!F84</f>
        <v>3605.04</v>
      </c>
    </row>
    <row r="11" spans="1:9" ht="15">
      <c r="A11" s="18"/>
      <c r="B11" s="250"/>
      <c r="C11" s="255" t="s">
        <v>1686</v>
      </c>
      <c r="D11" s="256" t="s">
        <v>1339</v>
      </c>
      <c r="E11" s="257">
        <v>3605.04</v>
      </c>
      <c r="F11" s="259">
        <f>E10/E11-1</f>
        <v>0</v>
      </c>
      <c r="G11" s="260"/>
    </row>
    <row r="12" spans="1:9" ht="15">
      <c r="A12" s="18"/>
      <c r="B12" s="250"/>
      <c r="C12" s="252"/>
      <c r="D12" s="253"/>
      <c r="E12" s="258"/>
    </row>
    <row r="13" spans="1:9" ht="15">
      <c r="A13" s="18"/>
      <c r="B13" s="250">
        <v>40510</v>
      </c>
      <c r="C13" s="252" t="s">
        <v>1065</v>
      </c>
      <c r="D13" s="250" t="s">
        <v>1339</v>
      </c>
      <c r="E13" s="258" t="s">
        <v>1141</v>
      </c>
    </row>
    <row r="14" spans="1:9" ht="15">
      <c r="A14" s="18"/>
      <c r="B14" s="250"/>
      <c r="C14" s="252" t="s">
        <v>1707</v>
      </c>
      <c r="D14" s="253" t="s">
        <v>1339</v>
      </c>
      <c r="E14" s="254">
        <f>E15</f>
        <v>3336.1</v>
      </c>
    </row>
    <row r="15" spans="1:9" ht="15">
      <c r="A15" s="18"/>
      <c r="B15" s="250"/>
      <c r="C15" s="243" t="s">
        <v>1686</v>
      </c>
      <c r="D15" s="256" t="s">
        <v>1339</v>
      </c>
      <c r="E15" s="257">
        <v>3336.1</v>
      </c>
      <c r="F15" s="259">
        <f>E14/E15-1</f>
        <v>0</v>
      </c>
    </row>
    <row r="16" spans="1:9" ht="15">
      <c r="A16" s="18"/>
      <c r="B16" s="250"/>
      <c r="C16" s="252"/>
      <c r="D16" s="253"/>
      <c r="E16" s="258"/>
    </row>
    <row r="17" spans="1:6" ht="15">
      <c r="A17" s="18"/>
      <c r="B17" s="250">
        <v>40520</v>
      </c>
      <c r="C17" s="252" t="s">
        <v>1066</v>
      </c>
      <c r="D17" s="250" t="s">
        <v>1339</v>
      </c>
      <c r="E17" s="258" t="s">
        <v>1687</v>
      </c>
    </row>
    <row r="18" spans="1:6" ht="15">
      <c r="A18" s="18"/>
      <c r="B18" s="250"/>
      <c r="C18" s="252" t="s">
        <v>1707</v>
      </c>
      <c r="D18" s="253" t="s">
        <v>1339</v>
      </c>
      <c r="E18" s="260">
        <f>E19</f>
        <v>4291.51</v>
      </c>
      <c r="F18" s="259"/>
    </row>
    <row r="19" spans="1:6" ht="15">
      <c r="A19" s="18"/>
      <c r="B19" s="250"/>
      <c r="C19" s="255" t="s">
        <v>1686</v>
      </c>
      <c r="D19" s="256" t="s">
        <v>1339</v>
      </c>
      <c r="E19" s="257">
        <v>4291.51</v>
      </c>
      <c r="F19" s="259">
        <f>E18/E19-1</f>
        <v>0</v>
      </c>
    </row>
    <row r="20" spans="1:6" ht="15">
      <c r="A20" s="18"/>
      <c r="B20" s="250"/>
      <c r="C20" s="252"/>
      <c r="D20" s="253"/>
      <c r="E20" s="258"/>
    </row>
    <row r="21" spans="1:6" ht="15">
      <c r="A21" s="18"/>
      <c r="B21" s="250">
        <v>40515</v>
      </c>
      <c r="C21" s="252" t="s">
        <v>1014</v>
      </c>
      <c r="D21" s="250" t="s">
        <v>1339</v>
      </c>
      <c r="E21" s="258" t="s">
        <v>1685</v>
      </c>
    </row>
    <row r="22" spans="1:6" ht="15">
      <c r="A22" s="18"/>
      <c r="B22" s="250"/>
      <c r="C22" s="252" t="s">
        <v>1707</v>
      </c>
      <c r="D22" s="253" t="s">
        <v>1339</v>
      </c>
      <c r="E22" s="260">
        <f>E23</f>
        <v>6188.2199999999993</v>
      </c>
    </row>
    <row r="23" spans="1:6" ht="15">
      <c r="A23" s="18"/>
      <c r="B23" s="250"/>
      <c r="C23" s="243" t="s">
        <v>1686</v>
      </c>
      <c r="D23" s="256" t="s">
        <v>1339</v>
      </c>
      <c r="E23" s="257">
        <v>6188.2199999999993</v>
      </c>
      <c r="F23" s="259">
        <f>E22/E23-1</f>
        <v>0</v>
      </c>
    </row>
    <row r="24" spans="1:6" ht="15">
      <c r="A24" s="18"/>
      <c r="B24" s="250"/>
      <c r="C24" s="252"/>
      <c r="D24" s="253"/>
      <c r="E24" s="258"/>
    </row>
    <row r="25" spans="1:6" ht="15">
      <c r="A25" s="18"/>
      <c r="B25" s="250">
        <v>40490</v>
      </c>
      <c r="C25" s="252" t="s">
        <v>742</v>
      </c>
      <c r="D25" s="250" t="s">
        <v>1339</v>
      </c>
      <c r="E25" s="258" t="s">
        <v>1688</v>
      </c>
    </row>
    <row r="26" spans="1:6" ht="15">
      <c r="A26" s="18"/>
      <c r="B26" s="250"/>
      <c r="C26" s="252" t="s">
        <v>1707</v>
      </c>
      <c r="D26" s="253" t="s">
        <v>1339</v>
      </c>
      <c r="E26" s="260">
        <f>E27</f>
        <v>3765.1299999999997</v>
      </c>
      <c r="F26" s="243"/>
    </row>
    <row r="27" spans="1:6" ht="15">
      <c r="A27" s="18"/>
      <c r="C27" s="243" t="s">
        <v>1686</v>
      </c>
      <c r="D27" s="256" t="s">
        <v>1339</v>
      </c>
      <c r="E27" s="257">
        <v>3765.1299999999997</v>
      </c>
      <c r="F27" s="259">
        <f>E26/E27-1</f>
        <v>0</v>
      </c>
    </row>
    <row r="28" spans="1:6">
      <c r="A28" s="18"/>
    </row>
    <row r="29" spans="1:6">
      <c r="A29" s="18"/>
    </row>
    <row r="30" spans="1:6">
      <c r="A30" s="247">
        <v>3</v>
      </c>
      <c r="B30" s="243" t="s">
        <v>1689</v>
      </c>
    </row>
    <row r="31" spans="1:6">
      <c r="A31" s="18"/>
      <c r="F31" s="18" t="s">
        <v>1690</v>
      </c>
    </row>
    <row r="32" spans="1:6">
      <c r="A32" s="18"/>
      <c r="C32" t="s">
        <v>1691</v>
      </c>
      <c r="D32" t="s">
        <v>1705</v>
      </c>
      <c r="E32" s="260">
        <v>93.63</v>
      </c>
      <c r="F32" s="18">
        <v>1.45</v>
      </c>
    </row>
    <row r="33" spans="1:9">
      <c r="C33" t="s">
        <v>1692</v>
      </c>
      <c r="D33" t="s">
        <v>1705</v>
      </c>
      <c r="E33" s="260">
        <v>93.63</v>
      </c>
      <c r="F33" s="18">
        <v>1.45</v>
      </c>
    </row>
    <row r="34" spans="1:9">
      <c r="C34" t="s">
        <v>1693</v>
      </c>
      <c r="D34" t="s">
        <v>1705</v>
      </c>
      <c r="E34" s="260">
        <v>93.63</v>
      </c>
      <c r="F34" s="18">
        <v>1.45</v>
      </c>
      <c r="I34" s="260"/>
    </row>
    <row r="35" spans="1:9">
      <c r="C35" t="s">
        <v>1694</v>
      </c>
      <c r="D35" t="s">
        <v>1705</v>
      </c>
      <c r="E35" s="260">
        <v>93.63</v>
      </c>
      <c r="F35" s="18">
        <v>1.45</v>
      </c>
    </row>
    <row r="36" spans="1:9">
      <c r="C36" t="s">
        <v>1695</v>
      </c>
      <c r="D36" t="s">
        <v>1705</v>
      </c>
      <c r="E36" s="260">
        <v>93.63</v>
      </c>
      <c r="F36" s="18">
        <v>1.45</v>
      </c>
    </row>
    <row r="37" spans="1:9">
      <c r="E37" s="260"/>
      <c r="F37" s="18"/>
    </row>
    <row r="39" spans="1:9">
      <c r="A39" s="247">
        <v>4</v>
      </c>
      <c r="B39" s="243" t="s">
        <v>1696</v>
      </c>
      <c r="C39" s="243"/>
      <c r="D39" s="247" t="s">
        <v>1141</v>
      </c>
      <c r="E39" s="247" t="s">
        <v>1161</v>
      </c>
    </row>
    <row r="40" spans="1:9">
      <c r="B40" t="s">
        <v>1708</v>
      </c>
      <c r="D40" s="260">
        <v>27.44</v>
      </c>
      <c r="E40" s="260">
        <f>TRUNC(D40/50,2)</f>
        <v>0.54</v>
      </c>
    </row>
    <row r="41" spans="1:9">
      <c r="D41" s="260"/>
    </row>
    <row r="42" spans="1:9">
      <c r="A42" s="247">
        <v>5</v>
      </c>
      <c r="B42" s="243" t="s">
        <v>1697</v>
      </c>
    </row>
    <row r="43" spans="1:9">
      <c r="B43" t="s">
        <v>1698</v>
      </c>
      <c r="D43" s="247" t="s">
        <v>1141</v>
      </c>
      <c r="E43" s="247" t="s">
        <v>1161</v>
      </c>
    </row>
    <row r="44" spans="1:9">
      <c r="C44" t="s">
        <v>1621</v>
      </c>
      <c r="D44">
        <v>54.06</v>
      </c>
      <c r="E44">
        <v>51.21</v>
      </c>
    </row>
    <row r="45" spans="1:9">
      <c r="C45" t="s">
        <v>1624</v>
      </c>
      <c r="D45">
        <v>534.99</v>
      </c>
      <c r="E45">
        <v>507.4</v>
      </c>
    </row>
    <row r="47" spans="1:9">
      <c r="A47" s="247">
        <v>7</v>
      </c>
      <c r="B47" s="243" t="s">
        <v>1701</v>
      </c>
      <c r="D47" s="247" t="s">
        <v>1141</v>
      </c>
      <c r="E47" s="247" t="s">
        <v>1161</v>
      </c>
    </row>
    <row r="48" spans="1:9">
      <c r="D48" s="262">
        <v>1.115</v>
      </c>
      <c r="E48" s="262">
        <v>1.115</v>
      </c>
      <c r="F48" s="248"/>
    </row>
    <row r="50" spans="1:6">
      <c r="A50" s="247">
        <v>8</v>
      </c>
      <c r="B50" s="243" t="s">
        <v>1702</v>
      </c>
    </row>
    <row r="52" spans="1:6">
      <c r="B52" s="243" t="s">
        <v>1709</v>
      </c>
      <c r="D52" s="247" t="s">
        <v>1141</v>
      </c>
      <c r="E52" s="247" t="s">
        <v>1161</v>
      </c>
    </row>
    <row r="53" spans="1:6">
      <c r="B53" t="s">
        <v>1710</v>
      </c>
      <c r="D53" s="264">
        <v>4383.7700000000004</v>
      </c>
      <c r="E53" s="264">
        <v>3500</v>
      </c>
    </row>
    <row r="54" spans="1:6">
      <c r="D54" s="264"/>
      <c r="E54" s="264"/>
    </row>
    <row r="55" spans="1:6">
      <c r="A55" s="247"/>
      <c r="B55" s="243" t="s">
        <v>1699</v>
      </c>
      <c r="D55" s="247" t="s">
        <v>1141</v>
      </c>
      <c r="E55" s="247" t="s">
        <v>1161</v>
      </c>
    </row>
    <row r="56" spans="1:6">
      <c r="B56" t="s">
        <v>1700</v>
      </c>
      <c r="D56" s="260">
        <v>104.12</v>
      </c>
      <c r="E56" s="260">
        <v>77.900000000000006</v>
      </c>
    </row>
    <row r="57" spans="1:6">
      <c r="D57" s="260"/>
      <c r="E57" s="260"/>
    </row>
    <row r="58" spans="1:6" ht="15">
      <c r="B58" s="265" t="s">
        <v>1713</v>
      </c>
      <c r="D58" s="247" t="s">
        <v>1141</v>
      </c>
      <c r="E58" s="247" t="s">
        <v>1161</v>
      </c>
    </row>
    <row r="59" spans="1:6" ht="13.15" customHeight="1">
      <c r="B59" t="s">
        <v>1714</v>
      </c>
      <c r="D59" s="260" t="e">
        <f>Canteiro!#REF!</f>
        <v>#REF!</v>
      </c>
      <c r="E59" s="260">
        <v>1700</v>
      </c>
    </row>
    <row r="60" spans="1:6" ht="13.15" customHeight="1">
      <c r="D60" s="260"/>
      <c r="E60" s="260"/>
    </row>
    <row r="61" spans="1:6" ht="15">
      <c r="B61" s="265" t="s">
        <v>1731</v>
      </c>
      <c r="D61" s="247" t="s">
        <v>1141</v>
      </c>
      <c r="E61" s="247" t="s">
        <v>1161</v>
      </c>
    </row>
    <row r="62" spans="1:6" ht="13.15" customHeight="1">
      <c r="B62" t="s">
        <v>1732</v>
      </c>
      <c r="D62" s="260">
        <v>3191.26</v>
      </c>
      <c r="E62" s="260">
        <f>Administração!D34</f>
        <v>2393.44</v>
      </c>
      <c r="F62" s="259">
        <f>E62/D62-1</f>
        <v>-0.25000156677926588</v>
      </c>
    </row>
    <row r="63" spans="1:6" ht="13.15" customHeight="1">
      <c r="D63" s="260"/>
      <c r="E63" s="260"/>
    </row>
    <row r="64" spans="1:6">
      <c r="D64" s="263"/>
    </row>
    <row r="65" spans="1:8">
      <c r="A65" s="247">
        <v>9</v>
      </c>
      <c r="B65" s="243" t="s">
        <v>1703</v>
      </c>
    </row>
    <row r="66" spans="1:8">
      <c r="B66" t="s">
        <v>1704</v>
      </c>
    </row>
    <row r="68" spans="1:8">
      <c r="A68" s="247">
        <v>10</v>
      </c>
      <c r="B68" s="243" t="s">
        <v>1723</v>
      </c>
      <c r="D68" s="247" t="s">
        <v>1141</v>
      </c>
      <c r="E68" s="247" t="s">
        <v>1161</v>
      </c>
    </row>
    <row r="69" spans="1:8">
      <c r="B69" t="s">
        <v>1724</v>
      </c>
      <c r="D69" s="18">
        <v>106.66</v>
      </c>
      <c r="E69" s="18">
        <v>60</v>
      </c>
      <c r="F69" s="261">
        <f>(D69-E69)/D69</f>
        <v>0.43746484155259702</v>
      </c>
      <c r="G69">
        <v>8</v>
      </c>
    </row>
    <row r="72" spans="1:8">
      <c r="A72" s="247">
        <v>11</v>
      </c>
      <c r="B72" s="243" t="s">
        <v>1623</v>
      </c>
      <c r="D72" s="247" t="s">
        <v>1141</v>
      </c>
      <c r="E72" s="247" t="s">
        <v>1161</v>
      </c>
    </row>
    <row r="73" spans="1:8">
      <c r="B73" t="s">
        <v>1711</v>
      </c>
      <c r="D73" s="18">
        <v>6.63</v>
      </c>
      <c r="E73" s="18">
        <v>4.05</v>
      </c>
      <c r="F73" s="259">
        <f>E73/D73-1</f>
        <v>-0.38914027149321273</v>
      </c>
    </row>
    <row r="76" spans="1:8" ht="15">
      <c r="A76" s="247">
        <v>12</v>
      </c>
      <c r="B76" s="265" t="s">
        <v>861</v>
      </c>
      <c r="D76" s="247" t="s">
        <v>1141</v>
      </c>
      <c r="E76" s="247" t="s">
        <v>1161</v>
      </c>
      <c r="F76" s="247" t="s">
        <v>1662</v>
      </c>
    </row>
    <row r="77" spans="1:8">
      <c r="B77" t="s">
        <v>863</v>
      </c>
      <c r="D77" s="235" t="e">
        <f>'Orçamento Sintético '!#REF!</f>
        <v>#REF!</v>
      </c>
      <c r="E77" s="235">
        <f>'Orçamento Sintético '!F147</f>
        <v>33.11</v>
      </c>
      <c r="F77">
        <v>14.2</v>
      </c>
      <c r="G77" s="259" t="e">
        <f>E77/D77-1</f>
        <v>#REF!</v>
      </c>
    </row>
    <row r="78" spans="1:8">
      <c r="B78" t="s">
        <v>865</v>
      </c>
      <c r="D78" s="235" t="e">
        <f>'Orçamento Sintético '!#REF!</f>
        <v>#REF!</v>
      </c>
      <c r="E78" s="235">
        <f>'Orçamento Sintético '!F148</f>
        <v>39.809999999999995</v>
      </c>
      <c r="F78">
        <v>12.7</v>
      </c>
      <c r="G78" s="259" t="e">
        <f>E78/D78-1</f>
        <v>#REF!</v>
      </c>
    </row>
    <row r="79" spans="1:8">
      <c r="B79" t="s">
        <v>868</v>
      </c>
      <c r="D79" s="235" t="e">
        <f>'Orçamento Sintético '!#REF!</f>
        <v>#REF!</v>
      </c>
      <c r="E79" s="235">
        <f>'Orçamento Sintético '!F149</f>
        <v>36.33</v>
      </c>
      <c r="F79">
        <v>12.2</v>
      </c>
      <c r="G79" s="259" t="e">
        <f>E79/D79-1</f>
        <v>#REF!</v>
      </c>
    </row>
    <row r="80" spans="1:8">
      <c r="B80" t="s">
        <v>870</v>
      </c>
      <c r="D80" s="235" t="e">
        <f>'Orçamento Sintético '!#REF!</f>
        <v>#REF!</v>
      </c>
      <c r="E80" s="235">
        <f>'Orçamento Sintético '!F150</f>
        <v>641.14</v>
      </c>
      <c r="F80">
        <v>741</v>
      </c>
      <c r="G80" s="259" t="e">
        <f>E80/D80-1</f>
        <v>#REF!</v>
      </c>
      <c r="H80" t="s">
        <v>1728</v>
      </c>
    </row>
    <row r="81" spans="1:7">
      <c r="B81" t="s">
        <v>872</v>
      </c>
      <c r="D81" s="235" t="e">
        <f>'Orçamento Sintético '!#REF!</f>
        <v>#REF!</v>
      </c>
      <c r="E81" s="235">
        <f>'Orçamento Sintético '!F151</f>
        <v>14.45</v>
      </c>
      <c r="F81">
        <v>11.5</v>
      </c>
      <c r="G81" s="259" t="e">
        <f>E81/D81-1</f>
        <v>#REF!</v>
      </c>
    </row>
    <row r="83" spans="1:7">
      <c r="B83" t="s">
        <v>1725</v>
      </c>
    </row>
    <row r="85" spans="1:7">
      <c r="D85" s="247" t="s">
        <v>1141</v>
      </c>
      <c r="E85" s="247" t="s">
        <v>1161</v>
      </c>
    </row>
    <row r="86" spans="1:7" ht="15">
      <c r="A86" s="265">
        <v>13</v>
      </c>
      <c r="B86" s="265" t="s">
        <v>1716</v>
      </c>
      <c r="D86">
        <v>0.92</v>
      </c>
      <c r="E86">
        <v>2.04</v>
      </c>
      <c r="F86" s="259">
        <f>D86/E86-1</f>
        <v>-0.5490196078431373</v>
      </c>
    </row>
    <row r="87" spans="1:7">
      <c r="B87" t="s">
        <v>1715</v>
      </c>
    </row>
    <row r="89" spans="1:7" ht="15">
      <c r="A89" s="265">
        <v>14</v>
      </c>
      <c r="B89" s="265" t="s">
        <v>1730</v>
      </c>
      <c r="D89" s="247" t="s">
        <v>1141</v>
      </c>
      <c r="E89" s="247" t="s">
        <v>1161</v>
      </c>
    </row>
    <row r="90" spans="1:7">
      <c r="B90" t="s">
        <v>1622</v>
      </c>
      <c r="D90">
        <f>14.97*0.77</f>
        <v>11.526900000000001</v>
      </c>
      <c r="E90">
        <v>14.97</v>
      </c>
      <c r="F90">
        <f>D90/E90-1</f>
        <v>-0.22999999999999998</v>
      </c>
    </row>
  </sheetData>
  <phoneticPr fontId="27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FC500-A618-4D6A-BFDE-E49DAE3D077B}">
  <sheetPr>
    <tabColor rgb="FFFFC000"/>
  </sheetPr>
  <dimension ref="A1:I178"/>
  <sheetViews>
    <sheetView showOutlineSymbols="0" showWhiteSpace="0" view="pageBreakPreview" topLeftCell="A130" zoomScale="70" zoomScaleNormal="100" zoomScaleSheetLayoutView="70" workbookViewId="0">
      <selection activeCell="M70" sqref="M70"/>
    </sheetView>
  </sheetViews>
  <sheetFormatPr defaultColWidth="9" defaultRowHeight="14.25"/>
  <cols>
    <col min="1" max="1" width="10" style="18" bestFit="1" customWidth="1"/>
    <col min="2" max="2" width="12.375" style="18" customWidth="1"/>
    <col min="3" max="3" width="80" customWidth="1"/>
    <col min="4" max="4" width="12.75" customWidth="1"/>
    <col min="5" max="6" width="15.25" style="22" customWidth="1"/>
    <col min="7" max="7" width="14.5" customWidth="1"/>
    <col min="8" max="8" width="11.5" customWidth="1"/>
  </cols>
  <sheetData>
    <row r="1" spans="1:7" ht="14.25" customHeight="1">
      <c r="B1" s="24"/>
      <c r="C1" s="24"/>
      <c r="E1"/>
      <c r="F1"/>
    </row>
    <row r="2" spans="1:7" ht="15">
      <c r="A2" s="15"/>
      <c r="B2" s="48" t="s">
        <v>590</v>
      </c>
      <c r="C2" s="48" t="s">
        <v>1749</v>
      </c>
      <c r="D2" s="71"/>
      <c r="E2"/>
      <c r="F2"/>
    </row>
    <row r="3" spans="1:7" ht="25.5">
      <c r="A3" s="16"/>
      <c r="B3" s="47" t="s">
        <v>591</v>
      </c>
      <c r="C3" s="47" t="s">
        <v>1750</v>
      </c>
      <c r="E3"/>
      <c r="F3"/>
    </row>
    <row r="4" spans="1:7">
      <c r="A4" s="16"/>
      <c r="B4" s="25" t="s">
        <v>589</v>
      </c>
      <c r="C4" s="47">
        <v>91.8</v>
      </c>
      <c r="E4"/>
      <c r="F4"/>
    </row>
    <row r="5" spans="1:7" ht="11.45" customHeight="1">
      <c r="A5" s="16"/>
      <c r="B5" s="25"/>
      <c r="C5" s="130"/>
      <c r="E5"/>
      <c r="F5"/>
    </row>
    <row r="6" spans="1:7" ht="15" customHeight="1">
      <c r="B6"/>
      <c r="C6" s="72" t="s">
        <v>0</v>
      </c>
      <c r="E6"/>
      <c r="F6"/>
    </row>
    <row r="7" spans="1:7" ht="15">
      <c r="A7" s="49"/>
      <c r="B7"/>
      <c r="E7"/>
      <c r="F7"/>
    </row>
    <row r="8" spans="1:7" ht="18" customHeight="1">
      <c r="A8" s="30" t="s">
        <v>1</v>
      </c>
      <c r="B8" s="31" t="s">
        <v>2</v>
      </c>
      <c r="C8" s="32" t="s">
        <v>3</v>
      </c>
      <c r="D8" s="126" t="s">
        <v>930</v>
      </c>
      <c r="E8" s="33" t="s">
        <v>4</v>
      </c>
      <c r="F8" s="33" t="s">
        <v>931</v>
      </c>
      <c r="G8" s="34" t="s">
        <v>5</v>
      </c>
    </row>
    <row r="9" spans="1:7" s="192" customFormat="1" ht="18.600000000000001" customHeight="1">
      <c r="A9" s="295">
        <v>1</v>
      </c>
      <c r="B9" s="295"/>
      <c r="C9" s="296" t="s">
        <v>660</v>
      </c>
      <c r="D9" s="296"/>
      <c r="E9" s="297"/>
      <c r="F9" s="297"/>
      <c r="G9" s="298">
        <v>7037876.5300000003</v>
      </c>
    </row>
    <row r="10" spans="1:7">
      <c r="A10" s="19" t="s">
        <v>6</v>
      </c>
      <c r="B10" s="17">
        <v>42170</v>
      </c>
      <c r="C10" s="1" t="s">
        <v>661</v>
      </c>
      <c r="D10" s="2" t="s">
        <v>7</v>
      </c>
      <c r="E10" s="21">
        <v>1</v>
      </c>
      <c r="F10" s="21">
        <v>4988905.6500000004</v>
      </c>
      <c r="G10" s="3">
        <v>4988905.6500000004</v>
      </c>
    </row>
    <row r="11" spans="1:7">
      <c r="A11" s="19" t="s">
        <v>8</v>
      </c>
      <c r="B11" s="17">
        <v>42270</v>
      </c>
      <c r="C11" s="1" t="s">
        <v>662</v>
      </c>
      <c r="D11" s="2" t="s">
        <v>9</v>
      </c>
      <c r="E11" s="21">
        <v>1</v>
      </c>
      <c r="F11" s="21">
        <v>1802790.0999999999</v>
      </c>
      <c r="G11" s="3">
        <v>1802790.1</v>
      </c>
    </row>
    <row r="12" spans="1:7">
      <c r="A12" s="19" t="s">
        <v>10</v>
      </c>
      <c r="B12" s="17">
        <v>42301</v>
      </c>
      <c r="C12" s="1" t="s">
        <v>27</v>
      </c>
      <c r="D12" s="2" t="s">
        <v>12</v>
      </c>
      <c r="E12" s="21">
        <v>1</v>
      </c>
      <c r="F12" s="21">
        <v>246180.78000000003</v>
      </c>
      <c r="G12" s="3">
        <v>246180.78</v>
      </c>
    </row>
    <row r="13" spans="1:7" s="192" customFormat="1" ht="15.6" customHeight="1">
      <c r="A13" s="295">
        <v>2</v>
      </c>
      <c r="B13" s="295"/>
      <c r="C13" s="296" t="s">
        <v>663</v>
      </c>
      <c r="D13" s="296"/>
      <c r="E13" s="297"/>
      <c r="F13" s="297"/>
      <c r="G13" s="298">
        <v>11970</v>
      </c>
    </row>
    <row r="14" spans="1:7" ht="19.149999999999999" customHeight="1">
      <c r="A14" s="19" t="s">
        <v>666</v>
      </c>
      <c r="B14" s="17">
        <v>40001</v>
      </c>
      <c r="C14" s="1" t="s">
        <v>664</v>
      </c>
      <c r="D14" s="2" t="s">
        <v>665</v>
      </c>
      <c r="E14" s="21">
        <v>21000</v>
      </c>
      <c r="F14" s="21">
        <v>0.56999999999999995</v>
      </c>
      <c r="G14" s="3">
        <v>11970</v>
      </c>
    </row>
    <row r="15" spans="1:7" ht="15.6" customHeight="1">
      <c r="A15" s="26">
        <v>3</v>
      </c>
      <c r="B15" s="26"/>
      <c r="C15" s="27" t="s">
        <v>667</v>
      </c>
      <c r="D15" s="27"/>
      <c r="E15" s="28"/>
      <c r="F15" s="28"/>
      <c r="G15" s="29">
        <v>237537333.14999998</v>
      </c>
    </row>
    <row r="16" spans="1:7" ht="15.6" customHeight="1">
      <c r="A16" s="26" t="s">
        <v>668</v>
      </c>
      <c r="B16" s="26"/>
      <c r="C16" s="27" t="s">
        <v>669</v>
      </c>
      <c r="D16" s="27"/>
      <c r="E16" s="28"/>
      <c r="F16" s="28"/>
      <c r="G16" s="29">
        <v>197798038.87999997</v>
      </c>
    </row>
    <row r="17" spans="1:7">
      <c r="A17" s="19" t="s">
        <v>682</v>
      </c>
      <c r="B17" s="17">
        <v>40625</v>
      </c>
      <c r="C17" s="1" t="s">
        <v>1012</v>
      </c>
      <c r="D17" s="2" t="s">
        <v>670</v>
      </c>
      <c r="E17" s="21">
        <v>147759.69</v>
      </c>
      <c r="F17" s="21">
        <v>113.01</v>
      </c>
      <c r="G17" s="3">
        <v>16698322.560000001</v>
      </c>
    </row>
    <row r="18" spans="1:7">
      <c r="A18" s="19" t="s">
        <v>683</v>
      </c>
      <c r="B18" s="17">
        <v>40450</v>
      </c>
      <c r="C18" s="1" t="s">
        <v>671</v>
      </c>
      <c r="D18" s="2" t="s">
        <v>15</v>
      </c>
      <c r="E18" s="21">
        <v>2559601.52</v>
      </c>
      <c r="F18" s="21">
        <v>0.69</v>
      </c>
      <c r="G18" s="3">
        <v>1766125.04</v>
      </c>
    </row>
    <row r="19" spans="1:7">
      <c r="A19" s="19" t="s">
        <v>684</v>
      </c>
      <c r="B19" s="17">
        <v>40607</v>
      </c>
      <c r="C19" s="1" t="s">
        <v>672</v>
      </c>
      <c r="D19" s="2" t="s">
        <v>670</v>
      </c>
      <c r="E19" s="21">
        <v>110824.75</v>
      </c>
      <c r="F19" s="21">
        <v>190.4</v>
      </c>
      <c r="G19" s="3">
        <v>21101032.399999999</v>
      </c>
    </row>
    <row r="20" spans="1:7">
      <c r="A20" s="19" t="s">
        <v>685</v>
      </c>
      <c r="B20" s="17">
        <v>40455</v>
      </c>
      <c r="C20" s="1" t="s">
        <v>673</v>
      </c>
      <c r="D20" s="2" t="s">
        <v>9</v>
      </c>
      <c r="E20" s="21">
        <v>9148601.0700000003</v>
      </c>
      <c r="F20" s="21">
        <v>1.31</v>
      </c>
      <c r="G20" s="3">
        <v>11984667.4</v>
      </c>
    </row>
    <row r="21" spans="1:7">
      <c r="A21" s="19" t="s">
        <v>686</v>
      </c>
      <c r="B21" s="17">
        <v>40380</v>
      </c>
      <c r="C21" s="1" t="s">
        <v>674</v>
      </c>
      <c r="D21" s="2" t="s">
        <v>665</v>
      </c>
      <c r="E21" s="21">
        <v>738831.68</v>
      </c>
      <c r="F21" s="21">
        <v>0.44</v>
      </c>
      <c r="G21" s="3">
        <v>325085.93</v>
      </c>
    </row>
    <row r="22" spans="1:7">
      <c r="A22" s="19" t="s">
        <v>687</v>
      </c>
      <c r="B22" s="17">
        <v>40435</v>
      </c>
      <c r="C22" s="1" t="s">
        <v>675</v>
      </c>
      <c r="D22" s="2" t="s">
        <v>15</v>
      </c>
      <c r="E22" s="21">
        <v>39938.449999999997</v>
      </c>
      <c r="F22" s="21">
        <v>2.61</v>
      </c>
      <c r="G22" s="3">
        <v>104239.35</v>
      </c>
    </row>
    <row r="23" spans="1:7" ht="13.15" customHeight="1">
      <c r="A23" s="19" t="s">
        <v>688</v>
      </c>
      <c r="B23" s="17">
        <v>40385</v>
      </c>
      <c r="C23" s="1" t="s">
        <v>676</v>
      </c>
      <c r="D23" s="2" t="s">
        <v>665</v>
      </c>
      <c r="E23" s="21">
        <v>1312004.23</v>
      </c>
      <c r="F23" s="21">
        <v>0.36</v>
      </c>
      <c r="G23" s="3">
        <v>472321.52</v>
      </c>
    </row>
    <row r="24" spans="1:7">
      <c r="A24" s="19" t="s">
        <v>689</v>
      </c>
      <c r="B24" s="17">
        <v>40435</v>
      </c>
      <c r="C24" s="1" t="s">
        <v>677</v>
      </c>
      <c r="D24" s="2" t="s">
        <v>15</v>
      </c>
      <c r="E24" s="21">
        <v>19323.099999999999</v>
      </c>
      <c r="F24" s="21">
        <v>2.61</v>
      </c>
      <c r="G24" s="3">
        <v>50433.29</v>
      </c>
    </row>
    <row r="25" spans="1:7">
      <c r="A25" s="19" t="s">
        <v>690</v>
      </c>
      <c r="B25" s="17">
        <v>40602</v>
      </c>
      <c r="C25" s="1" t="s">
        <v>16</v>
      </c>
      <c r="D25" s="2" t="s">
        <v>670</v>
      </c>
      <c r="E25" s="21">
        <v>28658.63</v>
      </c>
      <c r="F25" s="21">
        <v>446.4</v>
      </c>
      <c r="G25" s="3">
        <v>12793212.43</v>
      </c>
    </row>
    <row r="26" spans="1:7">
      <c r="A26" s="19" t="s">
        <v>691</v>
      </c>
      <c r="B26" s="17">
        <v>40618</v>
      </c>
      <c r="C26" s="1" t="s">
        <v>678</v>
      </c>
      <c r="D26" s="2" t="s">
        <v>670</v>
      </c>
      <c r="E26" s="21">
        <v>51718.22</v>
      </c>
      <c r="F26" s="21">
        <v>444.94</v>
      </c>
      <c r="G26" s="3">
        <v>23011504.800000001</v>
      </c>
    </row>
    <row r="27" spans="1:7">
      <c r="A27" s="19" t="s">
        <v>692</v>
      </c>
      <c r="B27" s="17">
        <v>40440</v>
      </c>
      <c r="C27" s="1" t="s">
        <v>20</v>
      </c>
      <c r="D27" s="2" t="s">
        <v>15</v>
      </c>
      <c r="E27" s="21">
        <v>5676785.71</v>
      </c>
      <c r="F27" s="21">
        <v>1.43</v>
      </c>
      <c r="G27" s="3">
        <v>8117803.5599999996</v>
      </c>
    </row>
    <row r="28" spans="1:7">
      <c r="A28" s="19" t="s">
        <v>693</v>
      </c>
      <c r="B28" s="17">
        <v>40450</v>
      </c>
      <c r="C28" s="1" t="s">
        <v>679</v>
      </c>
      <c r="D28" s="2" t="s">
        <v>15</v>
      </c>
      <c r="E28" s="21">
        <v>4144058.5</v>
      </c>
      <c r="F28" s="21">
        <v>0.69</v>
      </c>
      <c r="G28" s="3">
        <v>2859400.36</v>
      </c>
    </row>
    <row r="29" spans="1:7">
      <c r="A29" s="19" t="s">
        <v>694</v>
      </c>
      <c r="B29" s="17">
        <v>40455</v>
      </c>
      <c r="C29" s="1" t="s">
        <v>680</v>
      </c>
      <c r="D29" s="2" t="s">
        <v>9</v>
      </c>
      <c r="E29" s="21">
        <v>3630384.14</v>
      </c>
      <c r="F29" s="21">
        <v>1.31</v>
      </c>
      <c r="G29" s="3">
        <v>4755803.22</v>
      </c>
    </row>
    <row r="30" spans="1:7">
      <c r="A30" s="19" t="s">
        <v>695</v>
      </c>
      <c r="B30" s="17">
        <v>40455</v>
      </c>
      <c r="C30" s="1" t="s">
        <v>1013</v>
      </c>
      <c r="D30" s="2" t="s">
        <v>9</v>
      </c>
      <c r="E30" s="21">
        <v>17346140.170000002</v>
      </c>
      <c r="F30" s="21">
        <v>1.31</v>
      </c>
      <c r="G30" s="3">
        <v>22723443.620000001</v>
      </c>
    </row>
    <row r="31" spans="1:7">
      <c r="A31" s="19" t="s">
        <v>696</v>
      </c>
      <c r="B31" s="17">
        <v>40485</v>
      </c>
      <c r="C31" s="1" t="s">
        <v>1025</v>
      </c>
      <c r="D31" s="2" t="s">
        <v>13</v>
      </c>
      <c r="E31" s="21">
        <v>960.48</v>
      </c>
      <c r="F31" s="21">
        <v>3605.04</v>
      </c>
      <c r="G31" s="3">
        <v>3462568.81</v>
      </c>
    </row>
    <row r="32" spans="1:7">
      <c r="A32" s="19" t="s">
        <v>697</v>
      </c>
      <c r="B32" s="17">
        <v>40510</v>
      </c>
      <c r="C32" s="1" t="s">
        <v>1065</v>
      </c>
      <c r="D32" s="2" t="s">
        <v>13</v>
      </c>
      <c r="E32" s="21">
        <v>656</v>
      </c>
      <c r="F32" s="21">
        <v>3394.06</v>
      </c>
      <c r="G32" s="3">
        <v>2226503.36</v>
      </c>
    </row>
    <row r="33" spans="1:8">
      <c r="A33" s="19" t="s">
        <v>698</v>
      </c>
      <c r="B33" s="17">
        <v>40520</v>
      </c>
      <c r="C33" s="1" t="s">
        <v>1066</v>
      </c>
      <c r="D33" s="2" t="s">
        <v>25</v>
      </c>
      <c r="E33" s="21">
        <v>6826.8</v>
      </c>
      <c r="F33" s="21">
        <v>4366.0700000000006</v>
      </c>
      <c r="G33" s="3">
        <v>29806286.670000002</v>
      </c>
    </row>
    <row r="34" spans="1:8">
      <c r="A34" s="19" t="s">
        <v>699</v>
      </c>
      <c r="B34" s="17">
        <v>40515</v>
      </c>
      <c r="C34" s="1" t="s">
        <v>1014</v>
      </c>
      <c r="D34" s="2" t="s">
        <v>13</v>
      </c>
      <c r="E34" s="21">
        <v>4126.84</v>
      </c>
      <c r="F34" s="21">
        <v>6295.73</v>
      </c>
      <c r="G34" s="3">
        <v>25981470.390000001</v>
      </c>
    </row>
    <row r="35" spans="1:8">
      <c r="A35" s="19" t="s">
        <v>700</v>
      </c>
      <c r="B35" s="17">
        <v>40530</v>
      </c>
      <c r="C35" s="1" t="s">
        <v>1015</v>
      </c>
      <c r="D35" s="2" t="s">
        <v>19</v>
      </c>
      <c r="E35" s="21">
        <v>428048.05</v>
      </c>
      <c r="F35" s="21">
        <v>1.72</v>
      </c>
      <c r="G35" s="3">
        <v>736242.64</v>
      </c>
    </row>
    <row r="36" spans="1:8">
      <c r="A36" s="19" t="s">
        <v>701</v>
      </c>
      <c r="B36" s="17">
        <v>40530</v>
      </c>
      <c r="C36" s="1" t="s">
        <v>1016</v>
      </c>
      <c r="D36" s="2" t="s">
        <v>19</v>
      </c>
      <c r="E36" s="21">
        <v>292353.90000000002</v>
      </c>
      <c r="F36" s="21">
        <v>1.72</v>
      </c>
      <c r="G36" s="3">
        <v>502848.7</v>
      </c>
    </row>
    <row r="37" spans="1:8">
      <c r="A37" s="19" t="s">
        <v>702</v>
      </c>
      <c r="B37" s="17">
        <v>40530</v>
      </c>
      <c r="C37" s="1" t="s">
        <v>1017</v>
      </c>
      <c r="D37" s="2" t="s">
        <v>19</v>
      </c>
      <c r="E37" s="21">
        <v>3017065.62</v>
      </c>
      <c r="F37" s="21">
        <v>1.72</v>
      </c>
      <c r="G37" s="3">
        <v>5189352.8600000003</v>
      </c>
    </row>
    <row r="38" spans="1:8">
      <c r="A38" s="19" t="s">
        <v>703</v>
      </c>
      <c r="B38" s="17">
        <v>40530</v>
      </c>
      <c r="C38" s="1" t="s">
        <v>1018</v>
      </c>
      <c r="D38" s="2" t="s">
        <v>19</v>
      </c>
      <c r="E38" s="21">
        <v>1819401.15</v>
      </c>
      <c r="F38" s="21">
        <v>1.72</v>
      </c>
      <c r="G38" s="3">
        <v>3129369.97</v>
      </c>
    </row>
    <row r="39" spans="1:8" s="192" customFormat="1" ht="15" customHeight="1">
      <c r="A39" s="295" t="s">
        <v>738</v>
      </c>
      <c r="B39" s="295"/>
      <c r="C39" s="296" t="s">
        <v>705</v>
      </c>
      <c r="D39" s="296"/>
      <c r="E39" s="297"/>
      <c r="F39" s="297"/>
      <c r="G39" s="298">
        <v>36304890.209999993</v>
      </c>
    </row>
    <row r="40" spans="1:8">
      <c r="A40" s="19" t="s">
        <v>711</v>
      </c>
      <c r="B40" s="17">
        <v>40310</v>
      </c>
      <c r="C40" s="1" t="s">
        <v>706</v>
      </c>
      <c r="D40" s="2" t="s">
        <v>665</v>
      </c>
      <c r="E40" s="21">
        <v>136080</v>
      </c>
      <c r="F40" s="21">
        <v>2.79</v>
      </c>
      <c r="G40" s="3">
        <v>379663.2</v>
      </c>
      <c r="H40" s="147"/>
    </row>
    <row r="41" spans="1:8">
      <c r="A41" s="19" t="s">
        <v>712</v>
      </c>
      <c r="B41" s="17">
        <v>40317</v>
      </c>
      <c r="C41" s="1" t="s">
        <v>952</v>
      </c>
      <c r="D41" s="2" t="s">
        <v>670</v>
      </c>
      <c r="E41" s="21">
        <v>22757.86</v>
      </c>
      <c r="F41" s="21">
        <v>22.560000000000002</v>
      </c>
      <c r="G41" s="3">
        <v>513417.32</v>
      </c>
      <c r="H41" s="147"/>
    </row>
    <row r="42" spans="1:8">
      <c r="A42" s="19" t="s">
        <v>713</v>
      </c>
      <c r="B42" s="17">
        <v>40320</v>
      </c>
      <c r="C42" s="1" t="s">
        <v>21</v>
      </c>
      <c r="D42" s="2" t="s">
        <v>9</v>
      </c>
      <c r="E42" s="21">
        <v>144720.54</v>
      </c>
      <c r="F42" s="21">
        <v>2.68</v>
      </c>
      <c r="G42" s="3">
        <v>387851.04</v>
      </c>
      <c r="H42" s="147"/>
    </row>
    <row r="43" spans="1:8">
      <c r="A43" s="19" t="s">
        <v>714</v>
      </c>
      <c r="B43" s="17">
        <v>40380</v>
      </c>
      <c r="C43" s="1" t="s">
        <v>674</v>
      </c>
      <c r="D43" s="2" t="s">
        <v>665</v>
      </c>
      <c r="E43" s="21">
        <v>136080</v>
      </c>
      <c r="F43" s="21">
        <v>0.44</v>
      </c>
      <c r="G43" s="3">
        <v>59875.199999999997</v>
      </c>
    </row>
    <row r="44" spans="1:8">
      <c r="A44" s="19" t="s">
        <v>715</v>
      </c>
      <c r="B44" s="17">
        <v>40435</v>
      </c>
      <c r="C44" s="1" t="s">
        <v>675</v>
      </c>
      <c r="D44" s="2" t="s">
        <v>15</v>
      </c>
      <c r="E44" s="21">
        <v>2967.16</v>
      </c>
      <c r="F44" s="21">
        <v>2.61</v>
      </c>
      <c r="G44" s="3">
        <v>7744.28</v>
      </c>
    </row>
    <row r="45" spans="1:8">
      <c r="A45" s="19" t="s">
        <v>716</v>
      </c>
      <c r="B45" s="17">
        <v>40385</v>
      </c>
      <c r="C45" s="1" t="s">
        <v>676</v>
      </c>
      <c r="D45" s="2" t="s">
        <v>665</v>
      </c>
      <c r="E45" s="21">
        <v>322704</v>
      </c>
      <c r="F45" s="21">
        <v>0.36</v>
      </c>
      <c r="G45" s="3">
        <v>116173.44</v>
      </c>
    </row>
    <row r="46" spans="1:8">
      <c r="A46" s="19" t="s">
        <v>717</v>
      </c>
      <c r="B46" s="17">
        <v>40435</v>
      </c>
      <c r="C46" s="1" t="s">
        <v>677</v>
      </c>
      <c r="D46" s="2" t="s">
        <v>15</v>
      </c>
      <c r="E46" s="21">
        <v>2706.31</v>
      </c>
      <c r="F46" s="21">
        <v>2.61</v>
      </c>
      <c r="G46" s="3">
        <v>7063.46</v>
      </c>
    </row>
    <row r="47" spans="1:8">
      <c r="A47" s="19" t="s">
        <v>718</v>
      </c>
      <c r="B47" s="143" t="s">
        <v>1064</v>
      </c>
      <c r="C47" s="1" t="s">
        <v>707</v>
      </c>
      <c r="D47" s="2" t="s">
        <v>670</v>
      </c>
      <c r="E47" s="21">
        <v>32164.78</v>
      </c>
      <c r="F47" s="21">
        <v>116.24000000000001</v>
      </c>
      <c r="G47" s="3">
        <v>3738834.02</v>
      </c>
    </row>
    <row r="48" spans="1:8">
      <c r="A48" s="19" t="s">
        <v>719</v>
      </c>
      <c r="B48" s="17">
        <v>40320</v>
      </c>
      <c r="C48" s="1" t="s">
        <v>708</v>
      </c>
      <c r="D48" s="2" t="s">
        <v>9</v>
      </c>
      <c r="E48" s="21">
        <v>532049.89</v>
      </c>
      <c r="F48" s="21">
        <v>2.68</v>
      </c>
      <c r="G48" s="3">
        <v>1425893.7</v>
      </c>
    </row>
    <row r="49" spans="1:7">
      <c r="A49" s="19" t="s">
        <v>720</v>
      </c>
      <c r="B49" s="17">
        <v>40450</v>
      </c>
      <c r="C49" s="1" t="s">
        <v>671</v>
      </c>
      <c r="D49" s="2" t="s">
        <v>15</v>
      </c>
      <c r="E49" s="21">
        <v>556100.68000000005</v>
      </c>
      <c r="F49" s="21">
        <v>0.69</v>
      </c>
      <c r="G49" s="3">
        <v>383709.46</v>
      </c>
    </row>
    <row r="50" spans="1:7">
      <c r="A50" s="19" t="s">
        <v>721</v>
      </c>
      <c r="B50" s="17">
        <v>40455</v>
      </c>
      <c r="C50" s="1" t="s">
        <v>709</v>
      </c>
      <c r="D50" s="2" t="s">
        <v>9</v>
      </c>
      <c r="E50" s="21">
        <v>2167761.04</v>
      </c>
      <c r="F50" s="21">
        <v>1.31</v>
      </c>
      <c r="G50" s="3">
        <v>2839766.96</v>
      </c>
    </row>
    <row r="51" spans="1:7">
      <c r="A51" s="19" t="s">
        <v>722</v>
      </c>
      <c r="B51" s="17">
        <v>40607</v>
      </c>
      <c r="C51" s="1" t="s">
        <v>672</v>
      </c>
      <c r="D51" s="2" t="s">
        <v>670</v>
      </c>
      <c r="E51" s="21">
        <v>13580.36</v>
      </c>
      <c r="F51" s="21">
        <v>190.4</v>
      </c>
      <c r="G51" s="3">
        <v>2585700.54</v>
      </c>
    </row>
    <row r="52" spans="1:7">
      <c r="A52" s="19" t="s">
        <v>723</v>
      </c>
      <c r="B52" s="17">
        <v>40455</v>
      </c>
      <c r="C52" s="1" t="s">
        <v>673</v>
      </c>
      <c r="D52" s="2" t="s">
        <v>9</v>
      </c>
      <c r="E52" s="21">
        <v>2524863.31</v>
      </c>
      <c r="F52" s="21">
        <v>1.31</v>
      </c>
      <c r="G52" s="3">
        <v>3307570.93</v>
      </c>
    </row>
    <row r="53" spans="1:7">
      <c r="A53" s="19" t="s">
        <v>724</v>
      </c>
      <c r="B53" s="17">
        <v>40602</v>
      </c>
      <c r="C53" s="1" t="s">
        <v>16</v>
      </c>
      <c r="D53" s="2" t="s">
        <v>670</v>
      </c>
      <c r="E53" s="21">
        <v>4333</v>
      </c>
      <c r="F53" s="21">
        <v>446.4</v>
      </c>
      <c r="G53" s="3">
        <v>1934251.2</v>
      </c>
    </row>
    <row r="54" spans="1:7">
      <c r="A54" s="19" t="s">
        <v>725</v>
      </c>
      <c r="B54" s="17">
        <v>40618</v>
      </c>
      <c r="C54" s="1" t="s">
        <v>678</v>
      </c>
      <c r="D54" s="2" t="s">
        <v>670</v>
      </c>
      <c r="E54" s="21">
        <v>8319.36</v>
      </c>
      <c r="F54" s="21">
        <v>444.94</v>
      </c>
      <c r="G54" s="3">
        <v>3701616.03</v>
      </c>
    </row>
    <row r="55" spans="1:7">
      <c r="A55" s="19" t="s">
        <v>726</v>
      </c>
      <c r="B55" s="17">
        <v>40440</v>
      </c>
      <c r="C55" s="1" t="s">
        <v>20</v>
      </c>
      <c r="D55" s="2" t="s">
        <v>15</v>
      </c>
      <c r="E55" s="21">
        <v>520395.37</v>
      </c>
      <c r="F55" s="21">
        <v>1.43</v>
      </c>
      <c r="G55" s="3">
        <v>744165.37</v>
      </c>
    </row>
    <row r="56" spans="1:7">
      <c r="A56" s="19" t="s">
        <v>727</v>
      </c>
      <c r="B56" s="17">
        <v>40450</v>
      </c>
      <c r="C56" s="1" t="s">
        <v>679</v>
      </c>
      <c r="D56" s="2" t="s">
        <v>15</v>
      </c>
      <c r="E56" s="21">
        <v>354514.85</v>
      </c>
      <c r="F56" s="21">
        <v>0.69</v>
      </c>
      <c r="G56" s="3">
        <v>244615.24</v>
      </c>
    </row>
    <row r="57" spans="1:7">
      <c r="A57" s="19" t="s">
        <v>728</v>
      </c>
      <c r="B57" s="17">
        <v>40455</v>
      </c>
      <c r="C57" s="1" t="s">
        <v>680</v>
      </c>
      <c r="D57" s="2" t="s">
        <v>9</v>
      </c>
      <c r="E57" s="21">
        <v>728667.28</v>
      </c>
      <c r="F57" s="21">
        <v>1.31</v>
      </c>
      <c r="G57" s="3">
        <v>954554.13</v>
      </c>
    </row>
    <row r="58" spans="1:7">
      <c r="A58" s="19" t="s">
        <v>729</v>
      </c>
      <c r="B58" s="17">
        <v>40455</v>
      </c>
      <c r="C58" s="1" t="s">
        <v>710</v>
      </c>
      <c r="D58" s="2" t="s">
        <v>9</v>
      </c>
      <c r="E58" s="21">
        <v>1133478.04</v>
      </c>
      <c r="F58" s="21">
        <v>1.31</v>
      </c>
      <c r="G58" s="3">
        <v>1484856.23</v>
      </c>
    </row>
    <row r="59" spans="1:7">
      <c r="A59" s="19" t="s">
        <v>730</v>
      </c>
      <c r="B59" s="17">
        <v>40520</v>
      </c>
      <c r="C59" s="1" t="s">
        <v>1019</v>
      </c>
      <c r="D59" s="2" t="s">
        <v>25</v>
      </c>
      <c r="E59" s="21">
        <v>1098.1600000000001</v>
      </c>
      <c r="F59" s="21">
        <v>4366.0700000000006</v>
      </c>
      <c r="G59" s="3">
        <v>4794643.43</v>
      </c>
    </row>
    <row r="60" spans="1:7">
      <c r="A60" s="19" t="s">
        <v>731</v>
      </c>
      <c r="B60" s="17">
        <v>40515</v>
      </c>
      <c r="C60" s="1" t="s">
        <v>1014</v>
      </c>
      <c r="D60" s="2" t="s">
        <v>13</v>
      </c>
      <c r="E60" s="21">
        <v>623.95000000000005</v>
      </c>
      <c r="F60" s="21">
        <v>6295.73</v>
      </c>
      <c r="G60" s="3">
        <v>3928220.73</v>
      </c>
    </row>
    <row r="61" spans="1:7">
      <c r="A61" s="19" t="s">
        <v>732</v>
      </c>
      <c r="B61" s="17">
        <v>40485</v>
      </c>
      <c r="C61" s="1" t="s">
        <v>1020</v>
      </c>
      <c r="D61" s="2" t="s">
        <v>13</v>
      </c>
      <c r="E61" s="21">
        <v>176.9</v>
      </c>
      <c r="F61" s="21">
        <v>3605.04</v>
      </c>
      <c r="G61" s="3">
        <v>637731.56999999995</v>
      </c>
    </row>
    <row r="62" spans="1:7">
      <c r="A62" s="19" t="s">
        <v>733</v>
      </c>
      <c r="B62" s="17">
        <v>40510</v>
      </c>
      <c r="C62" s="1" t="s">
        <v>1021</v>
      </c>
      <c r="D62" s="2" t="s">
        <v>13</v>
      </c>
      <c r="E62" s="21">
        <v>161.35</v>
      </c>
      <c r="F62" s="21">
        <v>3394.06</v>
      </c>
      <c r="G62" s="3">
        <v>547631.57999999996</v>
      </c>
    </row>
    <row r="63" spans="1:7">
      <c r="A63" s="19" t="s">
        <v>734</v>
      </c>
      <c r="B63" s="17">
        <v>40530</v>
      </c>
      <c r="C63" s="1" t="s">
        <v>1022</v>
      </c>
      <c r="D63" s="2" t="s">
        <v>19</v>
      </c>
      <c r="E63" s="21">
        <v>489403.99</v>
      </c>
      <c r="F63" s="21">
        <v>1.72</v>
      </c>
      <c r="G63" s="3">
        <v>841774.86</v>
      </c>
    </row>
    <row r="64" spans="1:7">
      <c r="A64" s="19" t="s">
        <v>735</v>
      </c>
      <c r="B64" s="17">
        <v>40530</v>
      </c>
      <c r="C64" s="1" t="s">
        <v>1023</v>
      </c>
      <c r="D64" s="2" t="s">
        <v>19</v>
      </c>
      <c r="E64" s="21">
        <v>278070.45</v>
      </c>
      <c r="F64" s="21">
        <v>1.72</v>
      </c>
      <c r="G64" s="3">
        <v>478281.17</v>
      </c>
    </row>
    <row r="65" spans="1:7">
      <c r="A65" s="19" t="s">
        <v>736</v>
      </c>
      <c r="B65" s="17">
        <v>40530</v>
      </c>
      <c r="C65" s="1" t="s">
        <v>1024</v>
      </c>
      <c r="D65" s="2" t="s">
        <v>19</v>
      </c>
      <c r="E65" s="21">
        <v>78839.039999999994</v>
      </c>
      <c r="F65" s="21">
        <v>1.72</v>
      </c>
      <c r="G65" s="3">
        <v>135603.14000000001</v>
      </c>
    </row>
    <row r="66" spans="1:7">
      <c r="A66" s="19" t="s">
        <v>737</v>
      </c>
      <c r="B66" s="17">
        <v>40530</v>
      </c>
      <c r="C66" s="1" t="s">
        <v>1016</v>
      </c>
      <c r="D66" s="2" t="s">
        <v>19</v>
      </c>
      <c r="E66" s="21">
        <v>71908.13</v>
      </c>
      <c r="F66" s="21">
        <v>1.72</v>
      </c>
      <c r="G66" s="3">
        <v>123681.98</v>
      </c>
    </row>
    <row r="67" spans="1:7" s="192" customFormat="1" ht="15.6" customHeight="1">
      <c r="A67" s="295" t="s">
        <v>739</v>
      </c>
      <c r="B67" s="295"/>
      <c r="C67" s="296" t="s">
        <v>740</v>
      </c>
      <c r="D67" s="296"/>
      <c r="E67" s="297"/>
      <c r="F67" s="297"/>
      <c r="G67" s="298">
        <v>1725680.54</v>
      </c>
    </row>
    <row r="68" spans="1:7">
      <c r="A68" s="19" t="s">
        <v>743</v>
      </c>
      <c r="B68" s="17">
        <v>40625</v>
      </c>
      <c r="C68" s="1" t="s">
        <v>1012</v>
      </c>
      <c r="D68" s="2" t="s">
        <v>670</v>
      </c>
      <c r="E68" s="21">
        <v>1426.68</v>
      </c>
      <c r="F68" s="21">
        <v>113.01</v>
      </c>
      <c r="G68" s="3">
        <v>161229.1</v>
      </c>
    </row>
    <row r="69" spans="1:7">
      <c r="A69" s="19" t="s">
        <v>744</v>
      </c>
      <c r="B69" s="17">
        <v>40450</v>
      </c>
      <c r="C69" s="1" t="s">
        <v>671</v>
      </c>
      <c r="D69" s="2" t="s">
        <v>15</v>
      </c>
      <c r="E69" s="21">
        <v>24869.45</v>
      </c>
      <c r="F69" s="21">
        <v>0.69</v>
      </c>
      <c r="G69" s="3">
        <v>17159.919999999998</v>
      </c>
    </row>
    <row r="70" spans="1:7">
      <c r="A70" s="19" t="s">
        <v>745</v>
      </c>
      <c r="B70" s="17">
        <v>40609</v>
      </c>
      <c r="C70" s="1" t="s">
        <v>24</v>
      </c>
      <c r="D70" s="2" t="s">
        <v>665</v>
      </c>
      <c r="E70" s="21">
        <v>7925.98</v>
      </c>
      <c r="F70" s="21">
        <v>7.33</v>
      </c>
      <c r="G70" s="3">
        <v>58097.43</v>
      </c>
    </row>
    <row r="71" spans="1:7">
      <c r="A71" s="19" t="s">
        <v>746</v>
      </c>
      <c r="B71" s="17">
        <v>40435</v>
      </c>
      <c r="C71" s="1" t="s">
        <v>14</v>
      </c>
      <c r="D71" s="2" t="s">
        <v>15</v>
      </c>
      <c r="E71" s="21">
        <v>13.76</v>
      </c>
      <c r="F71" s="21">
        <v>2.61</v>
      </c>
      <c r="G71" s="3">
        <v>35.909999999999997</v>
      </c>
    </row>
    <row r="72" spans="1:7">
      <c r="A72" s="19" t="s">
        <v>747</v>
      </c>
      <c r="B72" s="17">
        <v>40455</v>
      </c>
      <c r="C72" s="1" t="s">
        <v>17</v>
      </c>
      <c r="D72" s="2" t="s">
        <v>9</v>
      </c>
      <c r="E72" s="21">
        <v>22123.68</v>
      </c>
      <c r="F72" s="21">
        <v>1.31</v>
      </c>
      <c r="G72" s="3">
        <v>28982.02</v>
      </c>
    </row>
    <row r="73" spans="1:7">
      <c r="A73" s="19" t="s">
        <v>748</v>
      </c>
      <c r="B73" s="17">
        <v>40445</v>
      </c>
      <c r="C73" s="1" t="s">
        <v>23</v>
      </c>
      <c r="D73" s="2" t="s">
        <v>9</v>
      </c>
      <c r="E73" s="21">
        <v>111.39</v>
      </c>
      <c r="F73" s="21">
        <v>1.9500000000000002</v>
      </c>
      <c r="G73" s="3">
        <v>217.21</v>
      </c>
    </row>
    <row r="74" spans="1:7">
      <c r="A74" s="19" t="s">
        <v>749</v>
      </c>
      <c r="B74" s="17">
        <v>40380</v>
      </c>
      <c r="C74" s="1" t="s">
        <v>22</v>
      </c>
      <c r="D74" s="2" t="s">
        <v>665</v>
      </c>
      <c r="E74" s="21">
        <v>7925.98</v>
      </c>
      <c r="F74" s="21">
        <v>0.44</v>
      </c>
      <c r="G74" s="3">
        <v>3487.43</v>
      </c>
    </row>
    <row r="75" spans="1:7">
      <c r="A75" s="19" t="s">
        <v>750</v>
      </c>
      <c r="B75" s="17">
        <v>40435</v>
      </c>
      <c r="C75" s="1" t="s">
        <v>741</v>
      </c>
      <c r="D75" s="2" t="s">
        <v>15</v>
      </c>
      <c r="E75" s="21">
        <v>6.39</v>
      </c>
      <c r="F75" s="21">
        <v>2.61</v>
      </c>
      <c r="G75" s="3">
        <v>16.670000000000002</v>
      </c>
    </row>
    <row r="76" spans="1:7">
      <c r="A76" s="19" t="s">
        <v>751</v>
      </c>
      <c r="B76" s="17">
        <v>40385</v>
      </c>
      <c r="C76" s="1" t="s">
        <v>11</v>
      </c>
      <c r="D76" s="2" t="s">
        <v>665</v>
      </c>
      <c r="E76" s="21">
        <v>15851.96</v>
      </c>
      <c r="F76" s="21">
        <v>0.36</v>
      </c>
      <c r="G76" s="3">
        <v>5706.7</v>
      </c>
    </row>
    <row r="77" spans="1:7">
      <c r="A77" s="19" t="s">
        <v>752</v>
      </c>
      <c r="B77" s="17">
        <v>40435</v>
      </c>
      <c r="C77" s="1" t="s">
        <v>677</v>
      </c>
      <c r="D77" s="2" t="s">
        <v>15</v>
      </c>
      <c r="E77" s="21">
        <v>4.91</v>
      </c>
      <c r="F77" s="21">
        <v>2.61</v>
      </c>
      <c r="G77" s="3">
        <v>12.81</v>
      </c>
    </row>
    <row r="78" spans="1:7">
      <c r="A78" s="19" t="s">
        <v>753</v>
      </c>
      <c r="B78" s="17">
        <v>40602</v>
      </c>
      <c r="C78" s="1" t="s">
        <v>16</v>
      </c>
      <c r="D78" s="2" t="s">
        <v>670</v>
      </c>
      <c r="E78" s="21">
        <v>396.3</v>
      </c>
      <c r="F78" s="21">
        <v>446.4</v>
      </c>
      <c r="G78" s="3">
        <v>176908.32</v>
      </c>
    </row>
    <row r="79" spans="1:7">
      <c r="A79" s="19" t="s">
        <v>754</v>
      </c>
      <c r="B79" s="17">
        <v>40618</v>
      </c>
      <c r="C79" s="1" t="s">
        <v>678</v>
      </c>
      <c r="D79" s="2" t="s">
        <v>670</v>
      </c>
      <c r="E79" s="21">
        <v>396.3</v>
      </c>
      <c r="F79" s="21">
        <v>444.94</v>
      </c>
      <c r="G79" s="3">
        <v>176329.72</v>
      </c>
    </row>
    <row r="80" spans="1:7">
      <c r="A80" s="19" t="s">
        <v>755</v>
      </c>
      <c r="B80" s="17">
        <v>40440</v>
      </c>
      <c r="C80" s="1" t="s">
        <v>20</v>
      </c>
      <c r="D80" s="2" t="s">
        <v>15</v>
      </c>
      <c r="E80" s="21">
        <v>1179.3900000000001</v>
      </c>
      <c r="F80" s="21">
        <v>1.43</v>
      </c>
      <c r="G80" s="3">
        <v>1686.52</v>
      </c>
    </row>
    <row r="81" spans="1:7">
      <c r="A81" s="19" t="s">
        <v>756</v>
      </c>
      <c r="B81" s="17">
        <v>40450</v>
      </c>
      <c r="C81" s="1" t="s">
        <v>679</v>
      </c>
      <c r="D81" s="2" t="s">
        <v>15</v>
      </c>
      <c r="E81" s="21">
        <v>41338.699999999997</v>
      </c>
      <c r="F81" s="21">
        <v>0.69</v>
      </c>
      <c r="G81" s="3">
        <v>28523.7</v>
      </c>
    </row>
    <row r="82" spans="1:7">
      <c r="A82" s="19" t="s">
        <v>757</v>
      </c>
      <c r="B82" s="17">
        <v>40455</v>
      </c>
      <c r="C82" s="1" t="s">
        <v>680</v>
      </c>
      <c r="D82" s="2" t="s">
        <v>9</v>
      </c>
      <c r="E82" s="21">
        <v>34357.120000000003</v>
      </c>
      <c r="F82" s="21">
        <v>1.31</v>
      </c>
      <c r="G82" s="3">
        <v>45007.82</v>
      </c>
    </row>
    <row r="83" spans="1:7">
      <c r="A83" s="19" t="s">
        <v>758</v>
      </c>
      <c r="B83" s="17">
        <v>40455</v>
      </c>
      <c r="C83" s="1" t="s">
        <v>681</v>
      </c>
      <c r="D83" s="2" t="s">
        <v>9</v>
      </c>
      <c r="E83" s="21">
        <v>147943.26999999999</v>
      </c>
      <c r="F83" s="21">
        <v>1.31</v>
      </c>
      <c r="G83" s="3">
        <v>193805.68</v>
      </c>
    </row>
    <row r="84" spans="1:7">
      <c r="A84" s="19" t="s">
        <v>759</v>
      </c>
      <c r="B84" s="17">
        <v>40485</v>
      </c>
      <c r="C84" s="1" t="s">
        <v>1025</v>
      </c>
      <c r="D84" s="2" t="s">
        <v>13</v>
      </c>
      <c r="E84" s="21">
        <v>10.3</v>
      </c>
      <c r="F84" s="21">
        <v>3605.04</v>
      </c>
      <c r="G84" s="3">
        <v>37131.910000000003</v>
      </c>
    </row>
    <row r="85" spans="1:7">
      <c r="A85" s="19" t="s">
        <v>760</v>
      </c>
      <c r="B85" s="17">
        <v>40490</v>
      </c>
      <c r="C85" s="1" t="s">
        <v>742</v>
      </c>
      <c r="D85" s="2" t="s">
        <v>13</v>
      </c>
      <c r="E85" s="21">
        <v>22.19</v>
      </c>
      <c r="F85" s="21">
        <v>3830.54</v>
      </c>
      <c r="G85" s="3">
        <v>84999.679999999993</v>
      </c>
    </row>
    <row r="86" spans="1:7">
      <c r="A86" s="19" t="s">
        <v>761</v>
      </c>
      <c r="B86" s="17">
        <v>40510</v>
      </c>
      <c r="C86" s="1" t="s">
        <v>1021</v>
      </c>
      <c r="D86" s="2" t="s">
        <v>13</v>
      </c>
      <c r="E86" s="21">
        <v>7.93</v>
      </c>
      <c r="F86" s="21">
        <v>3394.06</v>
      </c>
      <c r="G86" s="3">
        <v>26914.89</v>
      </c>
    </row>
    <row r="87" spans="1:7">
      <c r="A87" s="19" t="s">
        <v>762</v>
      </c>
      <c r="B87" s="17">
        <v>40520</v>
      </c>
      <c r="C87" s="1" t="s">
        <v>1019</v>
      </c>
      <c r="D87" s="2" t="s">
        <v>25</v>
      </c>
      <c r="E87" s="21">
        <v>52.31</v>
      </c>
      <c r="F87" s="21">
        <v>4366.0700000000006</v>
      </c>
      <c r="G87" s="3">
        <v>228389.12</v>
      </c>
    </row>
    <row r="88" spans="1:7">
      <c r="A88" s="19" t="s">
        <v>763</v>
      </c>
      <c r="B88" s="17">
        <v>40515</v>
      </c>
      <c r="C88" s="1" t="s">
        <v>1014</v>
      </c>
      <c r="D88" s="2" t="s">
        <v>13</v>
      </c>
      <c r="E88" s="21">
        <v>57.07</v>
      </c>
      <c r="F88" s="21">
        <v>6295.73</v>
      </c>
      <c r="G88" s="3">
        <v>359297.31</v>
      </c>
    </row>
    <row r="89" spans="1:7">
      <c r="A89" s="19" t="s">
        <v>764</v>
      </c>
      <c r="B89" s="17">
        <v>40530</v>
      </c>
      <c r="C89" s="1" t="s">
        <v>1026</v>
      </c>
      <c r="D89" s="2" t="s">
        <v>19</v>
      </c>
      <c r="E89" s="21">
        <v>4591.9799999999996</v>
      </c>
      <c r="F89" s="21">
        <v>1.72</v>
      </c>
      <c r="G89" s="3">
        <v>7898.2</v>
      </c>
    </row>
    <row r="90" spans="1:7">
      <c r="A90" s="19" t="s">
        <v>765</v>
      </c>
      <c r="B90" s="17">
        <v>40530</v>
      </c>
      <c r="C90" s="1" t="s">
        <v>1027</v>
      </c>
      <c r="D90" s="2" t="s">
        <v>19</v>
      </c>
      <c r="E90" s="21">
        <v>9890.42</v>
      </c>
      <c r="F90" s="21">
        <v>1.72</v>
      </c>
      <c r="G90" s="3">
        <v>17011.52</v>
      </c>
    </row>
    <row r="91" spans="1:7">
      <c r="A91" s="19" t="s">
        <v>766</v>
      </c>
      <c r="B91" s="17">
        <v>40530</v>
      </c>
      <c r="C91" s="1" t="s">
        <v>1016</v>
      </c>
      <c r="D91" s="2" t="s">
        <v>19</v>
      </c>
      <c r="E91" s="21">
        <v>3532.29</v>
      </c>
      <c r="F91" s="21">
        <v>1.72</v>
      </c>
      <c r="G91" s="3">
        <v>6075.53</v>
      </c>
    </row>
    <row r="92" spans="1:7">
      <c r="A92" s="19" t="s">
        <v>767</v>
      </c>
      <c r="B92" s="17">
        <v>40530</v>
      </c>
      <c r="C92" s="1" t="s">
        <v>1017</v>
      </c>
      <c r="D92" s="2" t="s">
        <v>19</v>
      </c>
      <c r="E92" s="21">
        <v>9890.42</v>
      </c>
      <c r="F92" s="21">
        <v>1.72</v>
      </c>
      <c r="G92" s="3">
        <v>17011.52</v>
      </c>
    </row>
    <row r="93" spans="1:7">
      <c r="A93" s="19" t="s">
        <v>768</v>
      </c>
      <c r="B93" s="17">
        <v>40530</v>
      </c>
      <c r="C93" s="1" t="s">
        <v>1028</v>
      </c>
      <c r="D93" s="2" t="s">
        <v>19</v>
      </c>
      <c r="E93" s="21">
        <v>25432.5</v>
      </c>
      <c r="F93" s="21">
        <v>1.72</v>
      </c>
      <c r="G93" s="3">
        <v>43743.9</v>
      </c>
    </row>
    <row r="94" spans="1:7" s="192" customFormat="1" ht="19.899999999999999" customHeight="1">
      <c r="A94" s="295" t="s">
        <v>769</v>
      </c>
      <c r="B94" s="295"/>
      <c r="C94" s="296" t="s">
        <v>770</v>
      </c>
      <c r="D94" s="296"/>
      <c r="E94" s="297"/>
      <c r="F94" s="297"/>
      <c r="G94" s="298">
        <v>1708723.52</v>
      </c>
    </row>
    <row r="95" spans="1:7">
      <c r="A95" s="19" t="s">
        <v>780</v>
      </c>
      <c r="B95" s="17">
        <v>42400</v>
      </c>
      <c r="C95" s="1" t="s">
        <v>771</v>
      </c>
      <c r="D95" s="2" t="s">
        <v>670</v>
      </c>
      <c r="E95" s="21">
        <v>825.84</v>
      </c>
      <c r="F95" s="21">
        <v>287.66000000000003</v>
      </c>
      <c r="G95" s="3">
        <v>237561.13</v>
      </c>
    </row>
    <row r="96" spans="1:7">
      <c r="A96" s="19" t="s">
        <v>781</v>
      </c>
      <c r="B96" s="17">
        <v>42496</v>
      </c>
      <c r="C96" s="1" t="s">
        <v>772</v>
      </c>
      <c r="D96" s="2" t="s">
        <v>670</v>
      </c>
      <c r="E96" s="21">
        <v>825.84</v>
      </c>
      <c r="F96" s="21">
        <v>400.75000000000006</v>
      </c>
      <c r="G96" s="3">
        <v>330955.38</v>
      </c>
    </row>
    <row r="97" spans="1:7">
      <c r="A97" s="19" t="s">
        <v>782</v>
      </c>
      <c r="B97" s="17">
        <v>40380</v>
      </c>
      <c r="C97" s="1" t="s">
        <v>674</v>
      </c>
      <c r="D97" s="2" t="s">
        <v>665</v>
      </c>
      <c r="E97" s="21">
        <v>27527.919999999998</v>
      </c>
      <c r="F97" s="21">
        <v>0.44</v>
      </c>
      <c r="G97" s="3">
        <v>12112.28</v>
      </c>
    </row>
    <row r="98" spans="1:7">
      <c r="A98" s="19" t="s">
        <v>783</v>
      </c>
      <c r="B98" s="17">
        <v>40385</v>
      </c>
      <c r="C98" s="1" t="s">
        <v>676</v>
      </c>
      <c r="D98" s="2" t="s">
        <v>665</v>
      </c>
      <c r="E98" s="21">
        <v>27527.919999999998</v>
      </c>
      <c r="F98" s="21">
        <v>0.36</v>
      </c>
      <c r="G98" s="3">
        <v>9910.0499999999993</v>
      </c>
    </row>
    <row r="99" spans="1:7">
      <c r="A99" s="19" t="s">
        <v>784</v>
      </c>
      <c r="B99" s="17">
        <v>40440</v>
      </c>
      <c r="C99" s="1" t="s">
        <v>773</v>
      </c>
      <c r="D99" s="2" t="s">
        <v>778</v>
      </c>
      <c r="E99" s="21">
        <v>52384.34</v>
      </c>
      <c r="F99" s="21">
        <v>1.43</v>
      </c>
      <c r="G99" s="3">
        <v>74909.600000000006</v>
      </c>
    </row>
    <row r="100" spans="1:7">
      <c r="A100" s="19" t="s">
        <v>785</v>
      </c>
      <c r="B100" s="17">
        <v>40435</v>
      </c>
      <c r="C100" s="1" t="s">
        <v>774</v>
      </c>
      <c r="D100" s="2" t="s">
        <v>778</v>
      </c>
      <c r="E100" s="21">
        <v>1236.8499999999999</v>
      </c>
      <c r="F100" s="21">
        <v>2.61</v>
      </c>
      <c r="G100" s="3">
        <v>3228.17</v>
      </c>
    </row>
    <row r="101" spans="1:7">
      <c r="A101" s="19" t="s">
        <v>786</v>
      </c>
      <c r="B101" s="17">
        <v>40485</v>
      </c>
      <c r="C101" s="1" t="s">
        <v>1025</v>
      </c>
      <c r="D101" s="2" t="s">
        <v>25</v>
      </c>
      <c r="E101" s="21">
        <v>33.03</v>
      </c>
      <c r="F101" s="21">
        <v>3605.04</v>
      </c>
      <c r="G101" s="3">
        <v>119074.47</v>
      </c>
    </row>
    <row r="102" spans="1:7">
      <c r="A102" s="19" t="s">
        <v>787</v>
      </c>
      <c r="B102" s="17">
        <v>40510</v>
      </c>
      <c r="C102" s="1" t="s">
        <v>775</v>
      </c>
      <c r="D102" s="2" t="s">
        <v>25</v>
      </c>
      <c r="E102" s="21">
        <v>13.76</v>
      </c>
      <c r="F102" s="21">
        <v>3394.06</v>
      </c>
      <c r="G102" s="3">
        <v>46702.26</v>
      </c>
    </row>
    <row r="103" spans="1:7">
      <c r="A103" s="19" t="s">
        <v>788</v>
      </c>
      <c r="B103" s="17">
        <v>40520</v>
      </c>
      <c r="C103" s="1" t="s">
        <v>776</v>
      </c>
      <c r="D103" s="2" t="s">
        <v>25</v>
      </c>
      <c r="E103" s="21">
        <v>118.92</v>
      </c>
      <c r="F103" s="21">
        <v>4366.0700000000006</v>
      </c>
      <c r="G103" s="3">
        <v>519213.04</v>
      </c>
    </row>
    <row r="104" spans="1:7">
      <c r="A104" s="19" t="s">
        <v>789</v>
      </c>
      <c r="B104" s="17">
        <v>40530</v>
      </c>
      <c r="C104" s="1" t="s">
        <v>18</v>
      </c>
      <c r="D104" s="2" t="s">
        <v>778</v>
      </c>
      <c r="E104" s="21">
        <v>73854.070000000007</v>
      </c>
      <c r="F104" s="21">
        <v>1.72</v>
      </c>
      <c r="G104" s="3">
        <v>127029</v>
      </c>
    </row>
    <row r="105" spans="1:7">
      <c r="A105" s="19" t="s">
        <v>790</v>
      </c>
      <c r="B105" s="17">
        <v>40450</v>
      </c>
      <c r="C105" s="1" t="s">
        <v>777</v>
      </c>
      <c r="D105" s="2" t="s">
        <v>778</v>
      </c>
      <c r="E105" s="21">
        <v>107505.82</v>
      </c>
      <c r="F105" s="21">
        <v>0.69</v>
      </c>
      <c r="G105" s="3">
        <v>74179.009999999995</v>
      </c>
    </row>
    <row r="106" spans="1:7">
      <c r="A106" s="19" t="s">
        <v>791</v>
      </c>
      <c r="B106" s="17">
        <v>40455</v>
      </c>
      <c r="C106" s="1" t="s">
        <v>17</v>
      </c>
      <c r="D106" s="2" t="s">
        <v>779</v>
      </c>
      <c r="E106" s="21">
        <v>117442.09</v>
      </c>
      <c r="F106" s="21">
        <v>1.31</v>
      </c>
      <c r="G106" s="3">
        <v>153849.13</v>
      </c>
    </row>
    <row r="107" spans="1:7" s="192" customFormat="1" ht="16.149999999999999" customHeight="1">
      <c r="A107" s="295">
        <v>4</v>
      </c>
      <c r="B107" s="295"/>
      <c r="C107" s="296" t="s">
        <v>792</v>
      </c>
      <c r="D107" s="296"/>
      <c r="E107" s="297"/>
      <c r="F107" s="297"/>
      <c r="G107" s="298">
        <v>5254645.1099999985</v>
      </c>
    </row>
    <row r="108" spans="1:7">
      <c r="A108" s="19" t="s">
        <v>793</v>
      </c>
      <c r="B108" s="17">
        <v>41319</v>
      </c>
      <c r="C108" s="1" t="s">
        <v>794</v>
      </c>
      <c r="D108" s="2" t="s">
        <v>795</v>
      </c>
      <c r="E108" s="21">
        <v>855</v>
      </c>
      <c r="F108" s="21">
        <v>46.58</v>
      </c>
      <c r="G108" s="3">
        <v>39825.9</v>
      </c>
    </row>
    <row r="109" spans="1:7">
      <c r="A109" s="19" t="s">
        <v>796</v>
      </c>
      <c r="B109" s="17">
        <v>41324</v>
      </c>
      <c r="C109" s="1" t="s">
        <v>1029</v>
      </c>
      <c r="D109" s="2" t="s">
        <v>795</v>
      </c>
      <c r="E109" s="21">
        <v>1722</v>
      </c>
      <c r="F109" s="21">
        <v>85.73</v>
      </c>
      <c r="G109" s="3">
        <v>147627.06</v>
      </c>
    </row>
    <row r="110" spans="1:7">
      <c r="A110" s="19" t="s">
        <v>797</v>
      </c>
      <c r="B110" s="17">
        <v>41332</v>
      </c>
      <c r="C110" s="1" t="s">
        <v>798</v>
      </c>
      <c r="D110" s="2" t="s">
        <v>795</v>
      </c>
      <c r="E110" s="21">
        <v>84915.3</v>
      </c>
      <c r="F110" s="21">
        <v>25.610000000000003</v>
      </c>
      <c r="G110" s="3">
        <v>2174680.83</v>
      </c>
    </row>
    <row r="111" spans="1:7">
      <c r="A111" s="19" t="s">
        <v>799</v>
      </c>
      <c r="B111" s="17">
        <v>41334</v>
      </c>
      <c r="C111" s="1" t="s">
        <v>800</v>
      </c>
      <c r="D111" s="2" t="s">
        <v>795</v>
      </c>
      <c r="E111" s="21">
        <v>3276</v>
      </c>
      <c r="F111" s="21">
        <v>19.95</v>
      </c>
      <c r="G111" s="3">
        <v>65356.2</v>
      </c>
    </row>
    <row r="112" spans="1:7">
      <c r="A112" s="19" t="s">
        <v>801</v>
      </c>
      <c r="B112" s="17">
        <v>41414</v>
      </c>
      <c r="C112" s="1" t="s">
        <v>802</v>
      </c>
      <c r="D112" s="2" t="s">
        <v>795</v>
      </c>
      <c r="E112" s="21">
        <v>1319.85</v>
      </c>
      <c r="F112" s="21">
        <v>108.49</v>
      </c>
      <c r="G112" s="3">
        <v>143190.51999999999</v>
      </c>
    </row>
    <row r="113" spans="1:7">
      <c r="A113" s="19" t="s">
        <v>803</v>
      </c>
      <c r="B113" s="17">
        <v>41422</v>
      </c>
      <c r="C113" s="1" t="s">
        <v>804</v>
      </c>
      <c r="D113" s="2" t="s">
        <v>795</v>
      </c>
      <c r="E113" s="21">
        <v>53.5</v>
      </c>
      <c r="F113" s="21">
        <v>243.27000000000004</v>
      </c>
      <c r="G113" s="3">
        <v>13014.94</v>
      </c>
    </row>
    <row r="114" spans="1:7">
      <c r="A114" s="19" t="s">
        <v>805</v>
      </c>
      <c r="B114" s="17">
        <v>41385</v>
      </c>
      <c r="C114" s="1" t="s">
        <v>806</v>
      </c>
      <c r="D114" s="2" t="s">
        <v>26</v>
      </c>
      <c r="E114" s="21">
        <v>430</v>
      </c>
      <c r="F114" s="21">
        <v>61.94</v>
      </c>
      <c r="G114" s="3">
        <v>26634.2</v>
      </c>
    </row>
    <row r="115" spans="1:7">
      <c r="A115" s="19" t="s">
        <v>807</v>
      </c>
      <c r="B115" s="17">
        <v>41386</v>
      </c>
      <c r="C115" s="1" t="s">
        <v>808</v>
      </c>
      <c r="D115" s="2" t="s">
        <v>26</v>
      </c>
      <c r="E115" s="21">
        <v>80</v>
      </c>
      <c r="F115" s="21">
        <v>75.180000000000007</v>
      </c>
      <c r="G115" s="3">
        <v>6014.4</v>
      </c>
    </row>
    <row r="116" spans="1:7">
      <c r="A116" s="19" t="s">
        <v>809</v>
      </c>
      <c r="B116" s="17">
        <v>42425</v>
      </c>
      <c r="C116" s="1" t="s">
        <v>810</v>
      </c>
      <c r="D116" s="2" t="s">
        <v>811</v>
      </c>
      <c r="E116" s="21">
        <v>1443.7</v>
      </c>
      <c r="F116" s="21">
        <v>0.69</v>
      </c>
      <c r="G116" s="3">
        <v>996.15</v>
      </c>
    </row>
    <row r="117" spans="1:7">
      <c r="A117" s="19" t="s">
        <v>812</v>
      </c>
      <c r="B117" s="17">
        <v>41371</v>
      </c>
      <c r="C117" s="1" t="s">
        <v>813</v>
      </c>
      <c r="D117" s="2" t="s">
        <v>26</v>
      </c>
      <c r="E117" s="21">
        <v>144</v>
      </c>
      <c r="F117" s="21">
        <v>397.82</v>
      </c>
      <c r="G117" s="3">
        <v>57286.080000000002</v>
      </c>
    </row>
    <row r="118" spans="1:7">
      <c r="A118" s="19" t="s">
        <v>814</v>
      </c>
      <c r="B118" s="17">
        <v>42820</v>
      </c>
      <c r="C118" s="1" t="s">
        <v>815</v>
      </c>
      <c r="D118" s="2" t="s">
        <v>670</v>
      </c>
      <c r="E118" s="21">
        <v>4116.3900000000003</v>
      </c>
      <c r="F118" s="21">
        <v>228.57999999999998</v>
      </c>
      <c r="G118" s="3">
        <v>940924.42</v>
      </c>
    </row>
    <row r="119" spans="1:7">
      <c r="A119" s="19" t="s">
        <v>816</v>
      </c>
      <c r="B119" s="17">
        <v>40455</v>
      </c>
      <c r="C119" s="1" t="s">
        <v>710</v>
      </c>
      <c r="D119" s="2" t="s">
        <v>9</v>
      </c>
      <c r="E119" s="21">
        <v>482129.37</v>
      </c>
      <c r="F119" s="21">
        <v>1.31</v>
      </c>
      <c r="G119" s="3">
        <v>631589.47</v>
      </c>
    </row>
    <row r="120" spans="1:7">
      <c r="A120" s="19" t="s">
        <v>817</v>
      </c>
      <c r="B120" s="17">
        <v>40455</v>
      </c>
      <c r="C120" s="1" t="s">
        <v>818</v>
      </c>
      <c r="D120" s="2" t="s">
        <v>9</v>
      </c>
      <c r="E120" s="21">
        <v>210838.41</v>
      </c>
      <c r="F120" s="21">
        <v>1.31</v>
      </c>
      <c r="G120" s="3">
        <v>276198.31</v>
      </c>
    </row>
    <row r="121" spans="1:7">
      <c r="A121" s="19" t="s">
        <v>819</v>
      </c>
      <c r="B121" s="17">
        <v>40450</v>
      </c>
      <c r="C121" s="1" t="s">
        <v>820</v>
      </c>
      <c r="D121" s="2" t="s">
        <v>15</v>
      </c>
      <c r="E121" s="21">
        <v>529758.44999999995</v>
      </c>
      <c r="F121" s="21">
        <v>0.69</v>
      </c>
      <c r="G121" s="3">
        <v>365533.33</v>
      </c>
    </row>
    <row r="122" spans="1:7">
      <c r="A122" s="19" t="s">
        <v>821</v>
      </c>
      <c r="B122" s="17">
        <v>40436</v>
      </c>
      <c r="C122" s="1" t="s">
        <v>822</v>
      </c>
      <c r="D122" s="2" t="s">
        <v>9</v>
      </c>
      <c r="E122" s="21">
        <v>110102.36</v>
      </c>
      <c r="F122" s="21">
        <v>2.13</v>
      </c>
      <c r="G122" s="3">
        <v>234518.02</v>
      </c>
    </row>
    <row r="123" spans="1:7">
      <c r="A123" s="19" t="s">
        <v>823</v>
      </c>
      <c r="B123" s="17">
        <v>40445</v>
      </c>
      <c r="C123" s="1" t="s">
        <v>824</v>
      </c>
      <c r="D123" s="2" t="s">
        <v>9</v>
      </c>
      <c r="E123" s="21">
        <v>163.79</v>
      </c>
      <c r="F123" s="21">
        <v>1.9500000000000002</v>
      </c>
      <c r="G123" s="3">
        <v>319.39</v>
      </c>
    </row>
    <row r="124" spans="1:7">
      <c r="A124" s="19" t="s">
        <v>825</v>
      </c>
      <c r="B124" s="17">
        <v>40445</v>
      </c>
      <c r="C124" s="1" t="s">
        <v>826</v>
      </c>
      <c r="D124" s="2" t="s">
        <v>9</v>
      </c>
      <c r="E124" s="21">
        <v>163.79</v>
      </c>
      <c r="F124" s="21">
        <v>1.9500000000000002</v>
      </c>
      <c r="G124" s="3">
        <v>319.39</v>
      </c>
    </row>
    <row r="125" spans="1:7">
      <c r="A125" s="19" t="s">
        <v>827</v>
      </c>
      <c r="B125" s="17">
        <v>40449</v>
      </c>
      <c r="C125" s="1" t="s">
        <v>828</v>
      </c>
      <c r="D125" s="2" t="s">
        <v>19</v>
      </c>
      <c r="E125" s="21">
        <v>49.85</v>
      </c>
      <c r="F125" s="21">
        <v>1.39</v>
      </c>
      <c r="G125" s="3">
        <v>69.290000000000006</v>
      </c>
    </row>
    <row r="126" spans="1:7">
      <c r="A126" s="19" t="s">
        <v>829</v>
      </c>
      <c r="B126" s="17">
        <v>42480</v>
      </c>
      <c r="C126" s="1" t="s">
        <v>830</v>
      </c>
      <c r="D126" s="2" t="s">
        <v>665</v>
      </c>
      <c r="E126" s="21">
        <v>31519.77</v>
      </c>
      <c r="F126" s="21">
        <v>4.1100000000000003</v>
      </c>
      <c r="G126" s="3">
        <v>129546.25</v>
      </c>
    </row>
    <row r="127" spans="1:7">
      <c r="A127" s="19" t="s">
        <v>831</v>
      </c>
      <c r="B127" s="17">
        <v>47005</v>
      </c>
      <c r="C127" s="1" t="s">
        <v>1030</v>
      </c>
      <c r="D127" s="2" t="s">
        <v>26</v>
      </c>
      <c r="E127" s="21">
        <v>17</v>
      </c>
      <c r="F127" s="21">
        <v>58.879999999999995</v>
      </c>
      <c r="G127" s="3">
        <v>1000.96</v>
      </c>
    </row>
    <row r="128" spans="1:7" s="192" customFormat="1" ht="19.149999999999999" customHeight="1">
      <c r="A128" s="295">
        <v>5</v>
      </c>
      <c r="B128" s="295"/>
      <c r="C128" s="296" t="s">
        <v>832</v>
      </c>
      <c r="D128" s="296"/>
      <c r="E128" s="297"/>
      <c r="F128" s="297"/>
      <c r="G128" s="298">
        <v>202447.15000000002</v>
      </c>
    </row>
    <row r="129" spans="1:7">
      <c r="A129" s="19" t="s">
        <v>833</v>
      </c>
      <c r="B129" s="17">
        <v>41856</v>
      </c>
      <c r="C129" s="1" t="s">
        <v>846</v>
      </c>
      <c r="D129" s="2" t="s">
        <v>26</v>
      </c>
      <c r="E129" s="21">
        <v>6</v>
      </c>
      <c r="F129" s="21">
        <v>1266.6599999999999</v>
      </c>
      <c r="G129" s="3">
        <v>7599.96</v>
      </c>
    </row>
    <row r="130" spans="1:7">
      <c r="A130" s="19" t="s">
        <v>834</v>
      </c>
      <c r="B130" s="17">
        <v>41375</v>
      </c>
      <c r="C130" s="1" t="s">
        <v>847</v>
      </c>
      <c r="D130" s="2" t="s">
        <v>26</v>
      </c>
      <c r="E130" s="21">
        <v>15</v>
      </c>
      <c r="F130" s="21">
        <v>3035.7400000000002</v>
      </c>
      <c r="G130" s="3">
        <v>45536.1</v>
      </c>
    </row>
    <row r="131" spans="1:7">
      <c r="A131" s="19" t="s">
        <v>835</v>
      </c>
      <c r="B131" s="17">
        <v>41378</v>
      </c>
      <c r="C131" s="1" t="s">
        <v>848</v>
      </c>
      <c r="D131" s="2" t="s">
        <v>26</v>
      </c>
      <c r="E131" s="21">
        <v>5</v>
      </c>
      <c r="F131" s="21">
        <v>4169.46</v>
      </c>
      <c r="G131" s="3">
        <v>20847.3</v>
      </c>
    </row>
    <row r="132" spans="1:7">
      <c r="A132" s="19" t="s">
        <v>836</v>
      </c>
      <c r="B132" s="17">
        <v>41381</v>
      </c>
      <c r="C132" s="1" t="s">
        <v>849</v>
      </c>
      <c r="D132" s="2" t="s">
        <v>26</v>
      </c>
      <c r="E132" s="21">
        <v>7</v>
      </c>
      <c r="F132" s="21">
        <v>5314.6999999999989</v>
      </c>
      <c r="G132" s="3">
        <v>37202.9</v>
      </c>
    </row>
    <row r="133" spans="1:7">
      <c r="A133" s="19" t="s">
        <v>837</v>
      </c>
      <c r="B133" s="17">
        <v>42420</v>
      </c>
      <c r="C133" s="1" t="s">
        <v>850</v>
      </c>
      <c r="D133" s="2" t="s">
        <v>665</v>
      </c>
      <c r="E133" s="21">
        <v>1165.5999999999999</v>
      </c>
      <c r="F133" s="21">
        <v>0.97000000000000008</v>
      </c>
      <c r="G133" s="3">
        <v>1130.6300000000001</v>
      </c>
    </row>
    <row r="134" spans="1:7">
      <c r="A134" s="19" t="s">
        <v>838</v>
      </c>
      <c r="B134" s="17">
        <v>42445</v>
      </c>
      <c r="C134" s="1" t="s">
        <v>851</v>
      </c>
      <c r="D134" s="2" t="s">
        <v>670</v>
      </c>
      <c r="E134" s="21">
        <v>242.54</v>
      </c>
      <c r="F134" s="21">
        <v>59.730000000000004</v>
      </c>
      <c r="G134" s="3">
        <v>14486.91</v>
      </c>
    </row>
    <row r="135" spans="1:7">
      <c r="A135" s="19" t="s">
        <v>839</v>
      </c>
      <c r="B135" s="17">
        <v>40455</v>
      </c>
      <c r="C135" s="1" t="s">
        <v>710</v>
      </c>
      <c r="D135" s="2" t="s">
        <v>9</v>
      </c>
      <c r="E135" s="21">
        <v>24369.71</v>
      </c>
      <c r="F135" s="21">
        <v>1.31</v>
      </c>
      <c r="G135" s="3">
        <v>31924.32</v>
      </c>
    </row>
    <row r="136" spans="1:7">
      <c r="A136" s="19" t="s">
        <v>840</v>
      </c>
      <c r="B136" s="17">
        <v>40455</v>
      </c>
      <c r="C136" s="1" t="s">
        <v>818</v>
      </c>
      <c r="D136" s="2" t="s">
        <v>9</v>
      </c>
      <c r="E136" s="21">
        <v>10204.879999999999</v>
      </c>
      <c r="F136" s="21">
        <v>1.31</v>
      </c>
      <c r="G136" s="3">
        <v>13368.39</v>
      </c>
    </row>
    <row r="137" spans="1:7">
      <c r="A137" s="19" t="s">
        <v>841</v>
      </c>
      <c r="B137" s="17">
        <v>40450</v>
      </c>
      <c r="C137" s="1" t="s">
        <v>820</v>
      </c>
      <c r="D137" s="2" t="s">
        <v>15</v>
      </c>
      <c r="E137" s="21">
        <v>21451.11</v>
      </c>
      <c r="F137" s="21">
        <v>0.69</v>
      </c>
      <c r="G137" s="3">
        <v>14801.26</v>
      </c>
    </row>
    <row r="138" spans="1:7">
      <c r="A138" s="19" t="s">
        <v>842</v>
      </c>
      <c r="B138" s="17">
        <v>40436</v>
      </c>
      <c r="C138" s="1" t="s">
        <v>822</v>
      </c>
      <c r="D138" s="2" t="s">
        <v>9</v>
      </c>
      <c r="E138" s="21">
        <v>2666.26</v>
      </c>
      <c r="F138" s="21">
        <v>2.13</v>
      </c>
      <c r="G138" s="3">
        <v>5679.13</v>
      </c>
    </row>
    <row r="139" spans="1:7">
      <c r="A139" s="19" t="s">
        <v>843</v>
      </c>
      <c r="B139" s="17">
        <v>40445</v>
      </c>
      <c r="C139" s="1" t="s">
        <v>852</v>
      </c>
      <c r="D139" s="2" t="s">
        <v>9</v>
      </c>
      <c r="E139" s="21">
        <v>2381.21</v>
      </c>
      <c r="F139" s="21">
        <v>1.9500000000000002</v>
      </c>
      <c r="G139" s="3">
        <v>4643.3500000000004</v>
      </c>
    </row>
    <row r="140" spans="1:7">
      <c r="A140" s="19" t="s">
        <v>844</v>
      </c>
      <c r="B140" s="17">
        <v>40445</v>
      </c>
      <c r="C140" s="1" t="s">
        <v>853</v>
      </c>
      <c r="D140" s="2" t="s">
        <v>9</v>
      </c>
      <c r="E140" s="21">
        <v>2202.62</v>
      </c>
      <c r="F140" s="21">
        <v>1.9500000000000002</v>
      </c>
      <c r="G140" s="3">
        <v>4295.1000000000004</v>
      </c>
    </row>
    <row r="141" spans="1:7">
      <c r="A141" s="19" t="s">
        <v>845</v>
      </c>
      <c r="B141" s="17">
        <v>40449</v>
      </c>
      <c r="C141" s="1" t="s">
        <v>828</v>
      </c>
      <c r="D141" s="2" t="s">
        <v>19</v>
      </c>
      <c r="E141" s="21">
        <v>670.36</v>
      </c>
      <c r="F141" s="21">
        <v>1.39</v>
      </c>
      <c r="G141" s="3">
        <v>931.8</v>
      </c>
    </row>
    <row r="142" spans="1:7" s="192" customFormat="1" ht="15" customHeight="1">
      <c r="A142" s="295">
        <v>6</v>
      </c>
      <c r="B142" s="295"/>
      <c r="C142" s="296" t="s">
        <v>854</v>
      </c>
      <c r="D142" s="296"/>
      <c r="E142" s="297"/>
      <c r="F142" s="297"/>
      <c r="G142" s="298">
        <v>259890.39999999997</v>
      </c>
    </row>
    <row r="143" spans="1:7">
      <c r="A143" s="19" t="s">
        <v>855</v>
      </c>
      <c r="B143" s="17">
        <v>40895</v>
      </c>
      <c r="C143" s="1" t="s">
        <v>856</v>
      </c>
      <c r="D143" s="2" t="s">
        <v>665</v>
      </c>
      <c r="E143" s="21">
        <v>38156.379999999997</v>
      </c>
      <c r="F143" s="21">
        <v>2.3000000000000003</v>
      </c>
      <c r="G143" s="3">
        <v>87759.67</v>
      </c>
    </row>
    <row r="144" spans="1:7">
      <c r="A144" s="19" t="s">
        <v>857</v>
      </c>
      <c r="B144" s="17">
        <v>40870</v>
      </c>
      <c r="C144" s="1" t="s">
        <v>858</v>
      </c>
      <c r="D144" s="2" t="s">
        <v>665</v>
      </c>
      <c r="E144" s="21">
        <v>14400</v>
      </c>
      <c r="F144" s="21">
        <v>7.2100000000000009</v>
      </c>
      <c r="G144" s="3">
        <v>103824</v>
      </c>
    </row>
    <row r="145" spans="1:9">
      <c r="A145" s="19" t="s">
        <v>859</v>
      </c>
      <c r="B145" s="17">
        <v>40865</v>
      </c>
      <c r="C145" s="1" t="s">
        <v>860</v>
      </c>
      <c r="D145" s="2" t="s">
        <v>665</v>
      </c>
      <c r="E145" s="21">
        <v>5349</v>
      </c>
      <c r="F145" s="21">
        <v>12.77</v>
      </c>
      <c r="G145" s="3">
        <v>68306.73</v>
      </c>
    </row>
    <row r="146" spans="1:9" s="192" customFormat="1" ht="15.6" customHeight="1">
      <c r="A146" s="295">
        <v>7</v>
      </c>
      <c r="B146" s="295"/>
      <c r="C146" s="296" t="s">
        <v>861</v>
      </c>
      <c r="D146" s="296"/>
      <c r="E146" s="297"/>
      <c r="F146" s="297"/>
      <c r="G146" s="298">
        <v>3888295.9700000007</v>
      </c>
    </row>
    <row r="147" spans="1:9">
      <c r="A147" s="19" t="s">
        <v>862</v>
      </c>
      <c r="B147" s="17">
        <v>40815</v>
      </c>
      <c r="C147" s="1" t="s">
        <v>863</v>
      </c>
      <c r="D147" s="2" t="s">
        <v>665</v>
      </c>
      <c r="E147" s="21">
        <v>42807.13</v>
      </c>
      <c r="F147" s="21">
        <v>33.11</v>
      </c>
      <c r="G147" s="3">
        <v>1417344.07</v>
      </c>
    </row>
    <row r="148" spans="1:9">
      <c r="A148" s="19" t="s">
        <v>864</v>
      </c>
      <c r="B148" s="17">
        <v>40835</v>
      </c>
      <c r="C148" s="1" t="s">
        <v>865</v>
      </c>
      <c r="D148" s="2" t="s">
        <v>866</v>
      </c>
      <c r="E148" s="21">
        <v>37843</v>
      </c>
      <c r="F148" s="21">
        <v>39.809999999999995</v>
      </c>
      <c r="G148" s="3">
        <v>1506529.83</v>
      </c>
    </row>
    <row r="149" spans="1:9">
      <c r="A149" s="19" t="s">
        <v>867</v>
      </c>
      <c r="B149" s="17">
        <v>40830</v>
      </c>
      <c r="C149" s="1" t="s">
        <v>868</v>
      </c>
      <c r="D149" s="2" t="s">
        <v>866</v>
      </c>
      <c r="E149" s="21">
        <v>3090</v>
      </c>
      <c r="F149" s="21">
        <v>36.33</v>
      </c>
      <c r="G149" s="3">
        <v>112259.7</v>
      </c>
    </row>
    <row r="150" spans="1:9">
      <c r="A150" s="19" t="s">
        <v>869</v>
      </c>
      <c r="B150" s="17">
        <v>40855</v>
      </c>
      <c r="C150" s="1" t="s">
        <v>870</v>
      </c>
      <c r="D150" s="2" t="s">
        <v>665</v>
      </c>
      <c r="E150" s="21">
        <v>364.35</v>
      </c>
      <c r="F150" s="21">
        <v>641.14</v>
      </c>
      <c r="G150" s="3">
        <v>233599.35</v>
      </c>
      <c r="H150" s="22"/>
      <c r="I150" s="719"/>
    </row>
    <row r="151" spans="1:9" ht="25.5">
      <c r="A151" s="19" t="s">
        <v>871</v>
      </c>
      <c r="B151" s="17">
        <v>40816</v>
      </c>
      <c r="C151" s="1" t="s">
        <v>872</v>
      </c>
      <c r="D151" s="2" t="s">
        <v>665</v>
      </c>
      <c r="E151" s="21">
        <v>42807.13</v>
      </c>
      <c r="F151" s="21">
        <v>14.45</v>
      </c>
      <c r="G151" s="3">
        <v>618563.02</v>
      </c>
    </row>
    <row r="152" spans="1:9" s="192" customFormat="1" ht="17.45" customHeight="1">
      <c r="A152" s="295">
        <v>8</v>
      </c>
      <c r="B152" s="295"/>
      <c r="C152" s="296" t="s">
        <v>873</v>
      </c>
      <c r="D152" s="296"/>
      <c r="E152" s="297"/>
      <c r="F152" s="297"/>
      <c r="G152" s="298">
        <v>7541.69</v>
      </c>
    </row>
    <row r="153" spans="1:9">
      <c r="A153" s="19" t="s">
        <v>874</v>
      </c>
      <c r="B153" s="17">
        <v>40810</v>
      </c>
      <c r="C153" s="1" t="s">
        <v>875</v>
      </c>
      <c r="D153" s="2" t="s">
        <v>811</v>
      </c>
      <c r="E153" s="21">
        <v>8</v>
      </c>
      <c r="F153" s="21">
        <v>603.91999999999996</v>
      </c>
      <c r="G153" s="3">
        <v>4831.3599999999997</v>
      </c>
    </row>
    <row r="154" spans="1:9">
      <c r="A154" s="19" t="s">
        <v>876</v>
      </c>
      <c r="B154" s="17">
        <v>42480</v>
      </c>
      <c r="C154" s="1" t="s">
        <v>877</v>
      </c>
      <c r="D154" s="2" t="s">
        <v>665</v>
      </c>
      <c r="E154" s="21">
        <v>659.45</v>
      </c>
      <c r="F154" s="21">
        <v>4.1100000000000003</v>
      </c>
      <c r="G154" s="3">
        <v>2710.33</v>
      </c>
    </row>
    <row r="155" spans="1:9" ht="13.15" customHeight="1">
      <c r="A155" s="189"/>
      <c r="B155" s="189"/>
      <c r="C155" s="189"/>
      <c r="D155" s="189"/>
      <c r="E155" s="289"/>
      <c r="F155" s="289"/>
      <c r="G155" s="189"/>
    </row>
    <row r="156" spans="1:9" ht="24" customHeight="1">
      <c r="A156" s="729" t="s">
        <v>592</v>
      </c>
      <c r="B156" s="730"/>
      <c r="C156" s="730"/>
      <c r="D156" s="730"/>
      <c r="E156" s="730"/>
      <c r="F156" s="731"/>
      <c r="G156" s="291">
        <v>254199999.99999997</v>
      </c>
      <c r="H156" s="235"/>
    </row>
    <row r="157" spans="1:9" ht="24" customHeight="1">
      <c r="A157" s="189"/>
      <c r="B157" s="189"/>
      <c r="C157" s="290"/>
      <c r="D157" s="189"/>
      <c r="E157" s="190"/>
      <c r="F157" s="191"/>
      <c r="G157" s="191"/>
      <c r="H157" s="235"/>
    </row>
    <row r="158" spans="1:9" ht="24" customHeight="1">
      <c r="B158" s="68"/>
      <c r="C158" s="70"/>
      <c r="E158" s="69"/>
      <c r="F158" s="69"/>
    </row>
    <row r="159" spans="1:9" ht="24" customHeight="1">
      <c r="B159" s="68"/>
      <c r="C159" s="70"/>
      <c r="E159" s="69"/>
      <c r="F159" s="69"/>
    </row>
    <row r="160" spans="1:9" ht="24" customHeight="1">
      <c r="B160" s="68"/>
      <c r="C160" s="35" t="s">
        <v>44</v>
      </c>
      <c r="D160" s="35" t="s">
        <v>45</v>
      </c>
      <c r="E160" s="36" t="s">
        <v>46</v>
      </c>
      <c r="F160" s="36" t="s">
        <v>48</v>
      </c>
    </row>
    <row r="161" spans="2:6" ht="24" customHeight="1">
      <c r="B161" s="68"/>
      <c r="C161" s="1" t="s">
        <v>660</v>
      </c>
      <c r="D161" s="63">
        <v>2.7686375019669557E-2</v>
      </c>
      <c r="E161" s="20">
        <v>7037876.5300000003</v>
      </c>
      <c r="F161" s="20">
        <v>76665.321677559914</v>
      </c>
    </row>
    <row r="162" spans="2:6">
      <c r="B162" s="68"/>
      <c r="C162" s="1"/>
      <c r="D162" s="63"/>
      <c r="E162" s="63"/>
      <c r="F162" s="63"/>
    </row>
    <row r="163" spans="2:6" ht="24" customHeight="1">
      <c r="B163" s="68"/>
      <c r="C163" s="1" t="s">
        <v>663</v>
      </c>
      <c r="D163" s="63">
        <v>4.7088906372934701E-5</v>
      </c>
      <c r="E163" s="20">
        <v>11970</v>
      </c>
      <c r="F163" s="20">
        <v>130.39215686274511</v>
      </c>
    </row>
    <row r="164" spans="2:6">
      <c r="B164" s="68"/>
      <c r="C164" s="1"/>
      <c r="D164" s="63"/>
      <c r="E164" s="20"/>
      <c r="F164" s="20"/>
    </row>
    <row r="165" spans="2:6" ht="24" customHeight="1">
      <c r="B165" s="68"/>
      <c r="C165" s="1" t="s">
        <v>667</v>
      </c>
      <c r="D165" s="63">
        <v>0.93445056313926045</v>
      </c>
      <c r="E165" s="20">
        <v>237537333.14999998</v>
      </c>
      <c r="F165" s="20">
        <v>2587552.6486928104</v>
      </c>
    </row>
    <row r="166" spans="2:6">
      <c r="B166" s="68"/>
      <c r="C166" s="1"/>
      <c r="D166" s="63"/>
      <c r="E166" s="20"/>
      <c r="F166" s="20"/>
    </row>
    <row r="167" spans="2:6" ht="24" customHeight="1">
      <c r="B167" s="68"/>
      <c r="C167" s="1" t="s">
        <v>792</v>
      </c>
      <c r="D167" s="63">
        <v>2.0671302557041697E-2</v>
      </c>
      <c r="E167" s="20">
        <v>5254645.1099999985</v>
      </c>
      <c r="F167" s="20">
        <v>57240.142810457502</v>
      </c>
    </row>
    <row r="168" spans="2:6">
      <c r="B168" s="68"/>
      <c r="C168" s="1"/>
      <c r="D168" s="63"/>
      <c r="E168" s="20"/>
      <c r="F168" s="20"/>
    </row>
    <row r="169" spans="2:6" ht="24" customHeight="1">
      <c r="B169" s="68"/>
      <c r="C169" s="1" t="s">
        <v>832</v>
      </c>
      <c r="D169" s="63">
        <v>7.9640892997639675E-4</v>
      </c>
      <c r="E169" s="20">
        <v>202447.15000000002</v>
      </c>
      <c r="F169" s="20">
        <v>2205.3066448801746</v>
      </c>
    </row>
    <row r="170" spans="2:6">
      <c r="B170" s="68"/>
      <c r="C170" s="1"/>
      <c r="D170" s="63"/>
      <c r="E170" s="20"/>
      <c r="F170" s="20"/>
    </row>
    <row r="171" spans="2:6" ht="24" customHeight="1">
      <c r="B171" s="68"/>
      <c r="C171" s="1" t="s">
        <v>854</v>
      </c>
      <c r="D171" s="63">
        <v>1.0223855232100708E-3</v>
      </c>
      <c r="E171" s="20">
        <v>259890.39999999997</v>
      </c>
      <c r="F171" s="20">
        <v>2831.0501089324616</v>
      </c>
    </row>
    <row r="172" spans="2:6">
      <c r="B172" s="68"/>
      <c r="C172" s="1"/>
      <c r="D172" s="63"/>
      <c r="E172" s="20"/>
      <c r="F172" s="20"/>
    </row>
    <row r="173" spans="2:6" ht="24" customHeight="1">
      <c r="B173" s="68"/>
      <c r="C173" s="1" t="s">
        <v>861</v>
      </c>
      <c r="D173" s="63">
        <v>1.5296207592446896E-2</v>
      </c>
      <c r="E173" s="20">
        <v>3888295.9700000007</v>
      </c>
      <c r="F173" s="20">
        <v>42356.165250544669</v>
      </c>
    </row>
    <row r="174" spans="2:6">
      <c r="B174" s="68"/>
      <c r="C174" s="1"/>
      <c r="D174" s="63"/>
      <c r="E174" s="20"/>
      <c r="F174" s="20"/>
    </row>
    <row r="175" spans="2:6" ht="24" customHeight="1">
      <c r="B175" s="68"/>
      <c r="C175" s="1" t="s">
        <v>873</v>
      </c>
      <c r="D175" s="63">
        <v>2.96683320220299E-5</v>
      </c>
      <c r="E175" s="20">
        <v>7541.69</v>
      </c>
      <c r="F175" s="20">
        <v>82.153485838779957</v>
      </c>
    </row>
    <row r="176" spans="2:6">
      <c r="B176" s="68"/>
      <c r="C176" s="1"/>
      <c r="D176" s="63"/>
      <c r="E176" s="20"/>
      <c r="F176" s="20"/>
    </row>
    <row r="177" spans="2:6" ht="24" customHeight="1">
      <c r="B177" s="68"/>
      <c r="C177" s="37" t="s">
        <v>47</v>
      </c>
      <c r="D177" s="38">
        <v>1</v>
      </c>
      <c r="E177" s="39">
        <v>254199999.99999997</v>
      </c>
      <c r="F177" s="39">
        <v>2769063.1808278863</v>
      </c>
    </row>
    <row r="178" spans="2:6" ht="24" customHeight="1">
      <c r="B178" s="68"/>
      <c r="C178" s="70"/>
      <c r="E178" s="69"/>
      <c r="F178" s="69"/>
    </row>
  </sheetData>
  <mergeCells count="1">
    <mergeCell ref="A156:F156"/>
  </mergeCells>
  <phoneticPr fontId="27" type="noConversion"/>
  <printOptions horizontalCentered="1"/>
  <pageMargins left="0.51181102362204722" right="0.51181102362204722" top="0.98425196850393704" bottom="0.98425196850393704" header="0.51181102362204722" footer="0.51181102362204722"/>
  <pageSetup paperSize="9" scale="25" fitToHeight="0" orientation="portrait" r:id="rId1"/>
  <headerFooter>
    <oddHeader>&amp;L &amp;C &amp;R</oddHeader>
    <oddFooter>&amp;L &amp;C 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92DDE-851E-4CC2-9531-762A4D6E2768}">
  <sheetPr>
    <tabColor rgb="FF7030A0"/>
    <pageSetUpPr fitToPage="1"/>
  </sheetPr>
  <dimension ref="A1:L5066"/>
  <sheetViews>
    <sheetView tabSelected="1" view="pageBreakPreview" topLeftCell="A5006" zoomScale="55" zoomScaleNormal="55" zoomScaleSheetLayoutView="55" workbookViewId="0">
      <selection activeCell="M5043" sqref="M5043"/>
    </sheetView>
  </sheetViews>
  <sheetFormatPr defaultColWidth="8.25" defaultRowHeight="12.75"/>
  <cols>
    <col min="1" max="1" width="7.75" style="662" customWidth="1"/>
    <col min="2" max="2" width="43.5" style="392" customWidth="1"/>
    <col min="3" max="3" width="7.75" style="396" customWidth="1"/>
    <col min="4" max="4" width="4.875" style="396" customWidth="1"/>
    <col min="5" max="5" width="6.25" style="396" customWidth="1"/>
    <col min="6" max="9" width="10.5" style="396" customWidth="1"/>
    <col min="10" max="10" width="13.75" style="396" customWidth="1"/>
    <col min="11" max="11" width="14.25" style="396" customWidth="1"/>
    <col min="12" max="16384" width="8.25" style="193"/>
  </cols>
  <sheetData>
    <row r="1" spans="1:11">
      <c r="A1" s="896" t="s">
        <v>1226</v>
      </c>
      <c r="B1" s="897"/>
      <c r="C1" s="897"/>
      <c r="D1" s="897"/>
      <c r="E1" s="897"/>
      <c r="F1" s="897"/>
      <c r="G1" s="897"/>
      <c r="H1" s="897"/>
      <c r="I1" s="897"/>
      <c r="J1" s="897"/>
      <c r="K1" s="898"/>
    </row>
    <row r="2" spans="1:11">
      <c r="A2" s="303" t="s">
        <v>1227</v>
      </c>
      <c r="B2" s="304"/>
      <c r="C2" s="899"/>
      <c r="D2" s="899"/>
      <c r="E2" s="899"/>
      <c r="F2" s="899"/>
      <c r="G2" s="899"/>
      <c r="H2" s="899"/>
      <c r="I2" s="899"/>
      <c r="J2" s="899"/>
      <c r="K2" s="900"/>
    </row>
    <row r="3" spans="1:11">
      <c r="A3" s="303" t="s">
        <v>1228</v>
      </c>
      <c r="B3" s="304"/>
      <c r="C3" s="305" t="s">
        <v>1229</v>
      </c>
      <c r="D3" s="306"/>
      <c r="E3" s="901"/>
      <c r="F3" s="901"/>
      <c r="G3" s="901"/>
      <c r="H3" s="307"/>
      <c r="I3" s="305" t="s">
        <v>1230</v>
      </c>
      <c r="J3" s="902"/>
      <c r="K3" s="903"/>
    </row>
    <row r="4" spans="1:11">
      <c r="A4" s="308" t="s">
        <v>1231</v>
      </c>
      <c r="B4" s="309">
        <v>42170</v>
      </c>
      <c r="C4" s="310"/>
      <c r="D4" s="310"/>
      <c r="E4" s="310"/>
      <c r="F4" s="310"/>
      <c r="G4" s="310"/>
      <c r="H4" s="310"/>
      <c r="I4" s="310"/>
      <c r="J4" s="310"/>
      <c r="K4" s="311"/>
    </row>
    <row r="5" spans="1:11">
      <c r="A5" s="312" t="s">
        <v>1233</v>
      </c>
      <c r="B5" s="313"/>
      <c r="C5" s="306"/>
      <c r="D5" s="314"/>
      <c r="E5" s="314"/>
      <c r="F5" s="314"/>
      <c r="G5" s="314"/>
      <c r="H5" s="314"/>
      <c r="I5" s="315"/>
      <c r="J5" s="316" t="s">
        <v>1234</v>
      </c>
      <c r="K5" s="317"/>
    </row>
    <row r="6" spans="1:11" ht="23.25" customHeight="1">
      <c r="A6" s="904" t="s">
        <v>661</v>
      </c>
      <c r="B6" s="905"/>
      <c r="C6" s="905"/>
      <c r="D6" s="905"/>
      <c r="E6" s="905"/>
      <c r="F6" s="905"/>
      <c r="G6" s="905"/>
      <c r="H6" s="905"/>
      <c r="I6" s="906"/>
      <c r="J6" s="318" t="s">
        <v>1236</v>
      </c>
      <c r="K6" s="317" t="s">
        <v>1297</v>
      </c>
    </row>
    <row r="7" spans="1:11">
      <c r="A7" s="854" t="s">
        <v>1238</v>
      </c>
      <c r="B7" s="907"/>
      <c r="C7" s="842"/>
      <c r="D7" s="842"/>
      <c r="E7" s="853"/>
      <c r="F7" s="319" t="s">
        <v>1239</v>
      </c>
      <c r="G7" s="908" t="s">
        <v>1240</v>
      </c>
      <c r="H7" s="909"/>
      <c r="I7" s="802" t="s">
        <v>1241</v>
      </c>
      <c r="J7" s="802"/>
      <c r="K7" s="910" t="s">
        <v>1242</v>
      </c>
    </row>
    <row r="8" spans="1:11">
      <c r="A8" s="854"/>
      <c r="B8" s="907"/>
      <c r="C8" s="907"/>
      <c r="D8" s="907"/>
      <c r="E8" s="855"/>
      <c r="F8" s="319"/>
      <c r="G8" s="319" t="s">
        <v>1243</v>
      </c>
      <c r="H8" s="320" t="s">
        <v>1244</v>
      </c>
      <c r="I8" s="319" t="s">
        <v>1245</v>
      </c>
      <c r="J8" s="319" t="s">
        <v>1244</v>
      </c>
      <c r="K8" s="911"/>
    </row>
    <row r="9" spans="1:11" s="194" customFormat="1">
      <c r="A9" s="321"/>
      <c r="B9" s="322"/>
      <c r="C9" s="322"/>
      <c r="D9" s="322"/>
      <c r="E9" s="323"/>
      <c r="F9" s="324"/>
      <c r="G9" s="325"/>
      <c r="H9" s="326"/>
      <c r="I9" s="327"/>
      <c r="J9" s="327"/>
      <c r="K9" s="328"/>
    </row>
    <row r="10" spans="1:11" s="194" customFormat="1">
      <c r="A10" s="329"/>
      <c r="B10" s="330"/>
      <c r="C10" s="330"/>
      <c r="D10" s="330"/>
      <c r="E10" s="331"/>
      <c r="F10" s="332"/>
      <c r="G10" s="333"/>
      <c r="H10" s="334"/>
      <c r="I10" s="335"/>
      <c r="J10" s="335"/>
      <c r="K10" s="336"/>
    </row>
    <row r="11" spans="1:11" s="194" customFormat="1">
      <c r="A11" s="329"/>
      <c r="B11" s="330"/>
      <c r="C11" s="330"/>
      <c r="D11" s="330"/>
      <c r="E11" s="331"/>
      <c r="F11" s="332"/>
      <c r="G11" s="333"/>
      <c r="H11" s="334"/>
      <c r="I11" s="335"/>
      <c r="J11" s="335"/>
      <c r="K11" s="336"/>
    </row>
    <row r="12" spans="1:11" s="194" customFormat="1">
      <c r="A12" s="329"/>
      <c r="B12" s="330"/>
      <c r="C12" s="330"/>
      <c r="D12" s="330"/>
      <c r="E12" s="331"/>
      <c r="F12" s="332"/>
      <c r="G12" s="333"/>
      <c r="H12" s="334"/>
      <c r="I12" s="335"/>
      <c r="J12" s="335"/>
      <c r="K12" s="336"/>
    </row>
    <row r="13" spans="1:11" s="194" customFormat="1">
      <c r="A13" s="329"/>
      <c r="B13" s="330"/>
      <c r="C13" s="330"/>
      <c r="D13" s="330"/>
      <c r="E13" s="331"/>
      <c r="F13" s="332"/>
      <c r="G13" s="333"/>
      <c r="H13" s="334"/>
      <c r="I13" s="335"/>
      <c r="J13" s="335"/>
      <c r="K13" s="336"/>
    </row>
    <row r="14" spans="1:11" s="194" customFormat="1">
      <c r="A14" s="329"/>
      <c r="B14" s="330"/>
      <c r="C14" s="330"/>
      <c r="D14" s="330"/>
      <c r="E14" s="331"/>
      <c r="F14" s="332"/>
      <c r="G14" s="333"/>
      <c r="H14" s="334"/>
      <c r="I14" s="335"/>
      <c r="J14" s="335"/>
      <c r="K14" s="336"/>
    </row>
    <row r="15" spans="1:11" s="194" customFormat="1">
      <c r="A15" s="329"/>
      <c r="B15" s="330"/>
      <c r="C15" s="330"/>
      <c r="D15" s="330"/>
      <c r="E15" s="331"/>
      <c r="F15" s="332"/>
      <c r="G15" s="333"/>
      <c r="H15" s="334"/>
      <c r="I15" s="335"/>
      <c r="J15" s="335"/>
      <c r="K15" s="336"/>
    </row>
    <row r="16" spans="1:11" s="194" customFormat="1">
      <c r="A16" s="337"/>
      <c r="B16" s="338"/>
      <c r="C16" s="338"/>
      <c r="D16" s="338"/>
      <c r="E16" s="339"/>
      <c r="F16" s="340"/>
      <c r="G16" s="341"/>
      <c r="H16" s="342"/>
      <c r="I16" s="343"/>
      <c r="J16" s="343"/>
      <c r="K16" s="344"/>
    </row>
    <row r="17" spans="1:11">
      <c r="A17" s="912" t="s">
        <v>1247</v>
      </c>
      <c r="B17" s="913"/>
      <c r="C17" s="913"/>
      <c r="D17" s="913"/>
      <c r="E17" s="913"/>
      <c r="F17" s="839"/>
      <c r="G17" s="839"/>
      <c r="H17" s="839"/>
      <c r="I17" s="839"/>
      <c r="J17" s="840"/>
      <c r="K17" s="345"/>
    </row>
    <row r="18" spans="1:11" ht="15.75" customHeight="1">
      <c r="A18" s="841" t="s">
        <v>1248</v>
      </c>
      <c r="B18" s="842"/>
      <c r="C18" s="842"/>
      <c r="D18" s="842"/>
      <c r="E18" s="842"/>
      <c r="F18" s="346"/>
      <c r="G18" s="346"/>
      <c r="H18" s="914" t="s">
        <v>1239</v>
      </c>
      <c r="I18" s="916" t="s">
        <v>1249</v>
      </c>
      <c r="J18" s="910" t="s">
        <v>1250</v>
      </c>
      <c r="K18" s="910" t="s">
        <v>1242</v>
      </c>
    </row>
    <row r="19" spans="1:11" ht="21.75" customHeight="1">
      <c r="A19" s="843"/>
      <c r="B19" s="844"/>
      <c r="C19" s="844"/>
      <c r="D19" s="844"/>
      <c r="E19" s="844"/>
      <c r="F19" s="347"/>
      <c r="G19" s="663"/>
      <c r="H19" s="915"/>
      <c r="I19" s="917"/>
      <c r="J19" s="911"/>
      <c r="K19" s="911"/>
    </row>
    <row r="20" spans="1:11">
      <c r="A20" s="348"/>
      <c r="B20" s="884"/>
      <c r="C20" s="884"/>
      <c r="D20" s="884"/>
      <c r="E20" s="884"/>
      <c r="F20" s="884"/>
      <c r="G20" s="885"/>
      <c r="H20" s="349"/>
      <c r="I20" s="350"/>
      <c r="J20" s="335"/>
      <c r="K20" s="335"/>
    </row>
    <row r="21" spans="1:11">
      <c r="A21" s="351"/>
      <c r="B21" s="886"/>
      <c r="C21" s="886"/>
      <c r="D21" s="886"/>
      <c r="E21" s="886"/>
      <c r="F21" s="886"/>
      <c r="G21" s="887"/>
      <c r="H21" s="349"/>
      <c r="I21" s="350"/>
      <c r="J21" s="335"/>
      <c r="K21" s="335"/>
    </row>
    <row r="22" spans="1:11">
      <c r="A22" s="351"/>
      <c r="B22" s="886"/>
      <c r="C22" s="886"/>
      <c r="D22" s="886"/>
      <c r="E22" s="886"/>
      <c r="F22" s="886"/>
      <c r="G22" s="887"/>
      <c r="H22" s="349"/>
      <c r="I22" s="350"/>
      <c r="J22" s="335"/>
      <c r="K22" s="335"/>
    </row>
    <row r="23" spans="1:11">
      <c r="A23" s="351"/>
      <c r="B23" s="886"/>
      <c r="C23" s="886"/>
      <c r="D23" s="886"/>
      <c r="E23" s="886"/>
      <c r="F23" s="886"/>
      <c r="G23" s="887"/>
      <c r="H23" s="349"/>
      <c r="I23" s="350"/>
      <c r="J23" s="335"/>
      <c r="K23" s="335"/>
    </row>
    <row r="24" spans="1:11">
      <c r="A24" s="351"/>
      <c r="B24" s="886"/>
      <c r="C24" s="886"/>
      <c r="D24" s="886"/>
      <c r="E24" s="886"/>
      <c r="F24" s="886"/>
      <c r="G24" s="887"/>
      <c r="H24" s="349"/>
      <c r="I24" s="350"/>
      <c r="J24" s="335"/>
      <c r="K24" s="335"/>
    </row>
    <row r="25" spans="1:11">
      <c r="A25" s="351"/>
      <c r="B25" s="886"/>
      <c r="C25" s="886"/>
      <c r="D25" s="886"/>
      <c r="E25" s="886"/>
      <c r="F25" s="886"/>
      <c r="G25" s="887"/>
      <c r="H25" s="349"/>
      <c r="I25" s="350"/>
      <c r="J25" s="335"/>
      <c r="K25" s="335"/>
    </row>
    <row r="26" spans="1:11">
      <c r="A26" s="351"/>
      <c r="B26" s="886"/>
      <c r="C26" s="886"/>
      <c r="D26" s="886"/>
      <c r="E26" s="886"/>
      <c r="F26" s="886"/>
      <c r="G26" s="887"/>
      <c r="H26" s="349"/>
      <c r="I26" s="350"/>
      <c r="J26" s="335"/>
      <c r="K26" s="335"/>
    </row>
    <row r="27" spans="1:11">
      <c r="A27" s="352"/>
      <c r="B27" s="888"/>
      <c r="C27" s="888"/>
      <c r="D27" s="888"/>
      <c r="E27" s="888"/>
      <c r="F27" s="888"/>
      <c r="G27" s="889"/>
      <c r="H27" s="353"/>
      <c r="I27" s="354"/>
      <c r="J27" s="343"/>
      <c r="K27" s="343"/>
    </row>
    <row r="28" spans="1:11">
      <c r="A28" s="355"/>
      <c r="B28" s="356"/>
      <c r="C28" s="664"/>
      <c r="D28" s="838" t="s">
        <v>1263</v>
      </c>
      <c r="E28" s="839"/>
      <c r="F28" s="839"/>
      <c r="G28" s="839"/>
      <c r="H28" s="839"/>
      <c r="I28" s="839"/>
      <c r="J28" s="840"/>
      <c r="K28" s="357"/>
    </row>
    <row r="29" spans="1:11">
      <c r="A29" s="355" t="s">
        <v>1264</v>
      </c>
      <c r="B29" s="346"/>
      <c r="C29" s="358">
        <v>1</v>
      </c>
      <c r="D29" s="890" t="s">
        <v>1265</v>
      </c>
      <c r="E29" s="891"/>
      <c r="F29" s="891"/>
      <c r="G29" s="891"/>
      <c r="H29" s="891"/>
      <c r="I29" s="891"/>
      <c r="J29" s="892"/>
      <c r="K29" s="357"/>
    </row>
    <row r="30" spans="1:11">
      <c r="A30" s="359"/>
      <c r="B30" s="346"/>
      <c r="C30" s="360"/>
      <c r="D30" s="893" t="s">
        <v>1266</v>
      </c>
      <c r="E30" s="893"/>
      <c r="F30" s="839"/>
      <c r="G30" s="839"/>
      <c r="H30" s="839"/>
      <c r="I30" s="839"/>
      <c r="J30" s="840"/>
      <c r="K30" s="357"/>
    </row>
    <row r="31" spans="1:11">
      <c r="A31" s="841" t="s">
        <v>1267</v>
      </c>
      <c r="B31" s="842"/>
      <c r="C31" s="842"/>
      <c r="D31" s="842"/>
      <c r="E31" s="842"/>
      <c r="F31" s="845"/>
      <c r="G31" s="863" t="s">
        <v>1268</v>
      </c>
      <c r="H31" s="864"/>
      <c r="I31" s="867" t="s">
        <v>1249</v>
      </c>
      <c r="J31" s="868" t="s">
        <v>1269</v>
      </c>
      <c r="K31" s="868" t="s">
        <v>1270</v>
      </c>
    </row>
    <row r="32" spans="1:11">
      <c r="A32" s="843"/>
      <c r="B32" s="844"/>
      <c r="C32" s="844"/>
      <c r="D32" s="844"/>
      <c r="E32" s="844"/>
      <c r="F32" s="846"/>
      <c r="G32" s="865"/>
      <c r="H32" s="866"/>
      <c r="I32" s="867"/>
      <c r="J32" s="868"/>
      <c r="K32" s="867"/>
    </row>
    <row r="33" spans="1:11">
      <c r="A33" s="351"/>
      <c r="B33" s="330"/>
      <c r="C33" s="330"/>
      <c r="D33" s="330"/>
      <c r="E33" s="330"/>
      <c r="F33" s="323"/>
      <c r="G33" s="894"/>
      <c r="H33" s="895"/>
      <c r="I33" s="361"/>
      <c r="J33" s="362"/>
      <c r="K33" s="363"/>
    </row>
    <row r="34" spans="1:11">
      <c r="A34" s="351"/>
      <c r="B34" s="330"/>
      <c r="C34" s="330"/>
      <c r="D34" s="330"/>
      <c r="E34" s="330"/>
      <c r="F34" s="331"/>
      <c r="G34" s="851"/>
      <c r="H34" s="852"/>
      <c r="I34" s="365"/>
      <c r="J34" s="366"/>
      <c r="K34" s="335"/>
    </row>
    <row r="35" spans="1:11">
      <c r="A35" s="351"/>
      <c r="B35" s="330"/>
      <c r="C35" s="330"/>
      <c r="D35" s="330"/>
      <c r="E35" s="330"/>
      <c r="F35" s="331"/>
      <c r="G35" s="851"/>
      <c r="H35" s="852"/>
      <c r="I35" s="365"/>
      <c r="J35" s="366"/>
      <c r="K35" s="335"/>
    </row>
    <row r="36" spans="1:11">
      <c r="A36" s="351"/>
      <c r="B36" s="330"/>
      <c r="C36" s="330"/>
      <c r="D36" s="330"/>
      <c r="E36" s="330"/>
      <c r="F36" s="331"/>
      <c r="G36" s="851"/>
      <c r="H36" s="852"/>
      <c r="I36" s="365"/>
      <c r="J36" s="366"/>
      <c r="K36" s="335"/>
    </row>
    <row r="37" spans="1:11">
      <c r="A37" s="838" t="s">
        <v>1271</v>
      </c>
      <c r="B37" s="839"/>
      <c r="C37" s="839"/>
      <c r="D37" s="839"/>
      <c r="E37" s="839"/>
      <c r="F37" s="839"/>
      <c r="G37" s="839"/>
      <c r="H37" s="839"/>
      <c r="I37" s="839"/>
      <c r="J37" s="840"/>
      <c r="K37" s="367"/>
    </row>
    <row r="38" spans="1:11">
      <c r="A38" s="841" t="s">
        <v>1272</v>
      </c>
      <c r="B38" s="842"/>
      <c r="C38" s="842"/>
      <c r="D38" s="842"/>
      <c r="E38" s="842"/>
      <c r="F38" s="845"/>
      <c r="G38" s="863" t="s">
        <v>1268</v>
      </c>
      <c r="H38" s="864"/>
      <c r="I38" s="867" t="s">
        <v>1249</v>
      </c>
      <c r="J38" s="868" t="s">
        <v>1269</v>
      </c>
      <c r="K38" s="868" t="s">
        <v>1270</v>
      </c>
    </row>
    <row r="39" spans="1:11">
      <c r="A39" s="843"/>
      <c r="B39" s="844"/>
      <c r="C39" s="844"/>
      <c r="D39" s="844"/>
      <c r="E39" s="844"/>
      <c r="F39" s="846"/>
      <c r="G39" s="865"/>
      <c r="H39" s="866"/>
      <c r="I39" s="867"/>
      <c r="J39" s="868"/>
      <c r="K39" s="867"/>
    </row>
    <row r="40" spans="1:11">
      <c r="A40" s="665">
        <v>1</v>
      </c>
      <c r="B40" s="330" t="s">
        <v>1642</v>
      </c>
      <c r="C40" s="330"/>
      <c r="D40" s="330"/>
      <c r="E40" s="330"/>
      <c r="F40" s="323"/>
      <c r="G40" s="894">
        <v>1</v>
      </c>
      <c r="H40" s="895"/>
      <c r="I40" s="361" t="s">
        <v>1639</v>
      </c>
      <c r="J40" s="362">
        <v>4136737.69</v>
      </c>
      <c r="K40" s="363">
        <v>4136737.69</v>
      </c>
    </row>
    <row r="41" spans="1:11">
      <c r="A41" s="351"/>
      <c r="B41" s="330"/>
      <c r="C41" s="330"/>
      <c r="D41" s="330"/>
      <c r="E41" s="330"/>
      <c r="F41" s="331"/>
      <c r="G41" s="851"/>
      <c r="H41" s="852"/>
      <c r="I41" s="365"/>
      <c r="J41" s="366"/>
      <c r="K41" s="335"/>
    </row>
    <row r="42" spans="1:11">
      <c r="A42" s="351"/>
      <c r="B42" s="330"/>
      <c r="C42" s="330"/>
      <c r="D42" s="330"/>
      <c r="E42" s="330"/>
      <c r="F42" s="331"/>
      <c r="G42" s="851"/>
      <c r="H42" s="852"/>
      <c r="I42" s="365"/>
      <c r="J42" s="366"/>
      <c r="K42" s="335"/>
    </row>
    <row r="43" spans="1:11">
      <c r="A43" s="352"/>
      <c r="B43" s="338"/>
      <c r="C43" s="338"/>
      <c r="D43" s="338"/>
      <c r="E43" s="338"/>
      <c r="F43" s="339"/>
      <c r="G43" s="836"/>
      <c r="H43" s="837"/>
      <c r="I43" s="368"/>
      <c r="J43" s="369"/>
      <c r="K43" s="343"/>
    </row>
    <row r="44" spans="1:11">
      <c r="A44" s="838" t="s">
        <v>1273</v>
      </c>
      <c r="B44" s="839"/>
      <c r="C44" s="839"/>
      <c r="D44" s="839"/>
      <c r="E44" s="839"/>
      <c r="F44" s="839"/>
      <c r="G44" s="839"/>
      <c r="H44" s="839"/>
      <c r="I44" s="839"/>
      <c r="J44" s="840"/>
      <c r="K44" s="370">
        <v>4136737.69</v>
      </c>
    </row>
    <row r="45" spans="1:11">
      <c r="A45" s="841" t="s">
        <v>1274</v>
      </c>
      <c r="B45" s="842"/>
      <c r="C45" s="842"/>
      <c r="D45" s="842"/>
      <c r="E45" s="842"/>
      <c r="F45" s="845"/>
      <c r="G45" s="863" t="s">
        <v>1268</v>
      </c>
      <c r="H45" s="864"/>
      <c r="I45" s="867" t="s">
        <v>1249</v>
      </c>
      <c r="J45" s="868" t="s">
        <v>1269</v>
      </c>
      <c r="K45" s="868" t="s">
        <v>1270</v>
      </c>
    </row>
    <row r="46" spans="1:11">
      <c r="A46" s="843"/>
      <c r="B46" s="844"/>
      <c r="C46" s="844"/>
      <c r="D46" s="844"/>
      <c r="E46" s="844"/>
      <c r="F46" s="846"/>
      <c r="G46" s="865"/>
      <c r="H46" s="866"/>
      <c r="I46" s="867"/>
      <c r="J46" s="868"/>
      <c r="K46" s="867"/>
    </row>
    <row r="47" spans="1:11">
      <c r="A47" s="351"/>
      <c r="B47" s="330"/>
      <c r="C47" s="330"/>
      <c r="D47" s="330"/>
      <c r="E47" s="330"/>
      <c r="F47" s="331"/>
      <c r="G47" s="851"/>
      <c r="H47" s="852"/>
      <c r="I47" s="365"/>
      <c r="J47" s="366"/>
      <c r="K47" s="335"/>
    </row>
    <row r="48" spans="1:11">
      <c r="A48" s="351"/>
      <c r="B48" s="330"/>
      <c r="C48" s="330"/>
      <c r="D48" s="330"/>
      <c r="E48" s="330"/>
      <c r="F48" s="331"/>
      <c r="G48" s="851"/>
      <c r="H48" s="852"/>
      <c r="I48" s="365"/>
      <c r="J48" s="366"/>
      <c r="K48" s="335"/>
    </row>
    <row r="49" spans="1:11">
      <c r="A49" s="351"/>
      <c r="B49" s="330"/>
      <c r="C49" s="330"/>
      <c r="D49" s="330"/>
      <c r="E49" s="330"/>
      <c r="F49" s="331"/>
      <c r="G49" s="851"/>
      <c r="H49" s="852"/>
      <c r="I49" s="365"/>
      <c r="J49" s="366"/>
      <c r="K49" s="335"/>
    </row>
    <row r="50" spans="1:11">
      <c r="A50" s="352"/>
      <c r="B50" s="338"/>
      <c r="C50" s="338"/>
      <c r="D50" s="338"/>
      <c r="E50" s="338"/>
      <c r="F50" s="339"/>
      <c r="G50" s="836"/>
      <c r="H50" s="837"/>
      <c r="I50" s="368"/>
      <c r="J50" s="369"/>
      <c r="K50" s="343"/>
    </row>
    <row r="51" spans="1:11">
      <c r="A51" s="838" t="s">
        <v>1275</v>
      </c>
      <c r="B51" s="839"/>
      <c r="C51" s="839"/>
      <c r="D51" s="839"/>
      <c r="E51" s="839"/>
      <c r="F51" s="839"/>
      <c r="G51" s="839"/>
      <c r="H51" s="839"/>
      <c r="I51" s="839"/>
      <c r="J51" s="840"/>
      <c r="K51" s="357"/>
    </row>
    <row r="52" spans="1:11">
      <c r="A52" s="841" t="s">
        <v>1276</v>
      </c>
      <c r="B52" s="853"/>
      <c r="C52" s="856" t="s">
        <v>1277</v>
      </c>
      <c r="D52" s="371" t="s">
        <v>984</v>
      </c>
      <c r="E52" s="858" t="s">
        <v>889</v>
      </c>
      <c r="F52" s="858"/>
      <c r="G52" s="859"/>
      <c r="H52" s="860" t="s">
        <v>1278</v>
      </c>
      <c r="I52" s="861"/>
      <c r="J52" s="862"/>
      <c r="K52" s="801" t="s">
        <v>1279</v>
      </c>
    </row>
    <row r="53" spans="1:11">
      <c r="A53" s="854"/>
      <c r="B53" s="855"/>
      <c r="C53" s="857"/>
      <c r="D53" s="373"/>
      <c r="E53" s="372" t="s">
        <v>1280</v>
      </c>
      <c r="F53" s="374" t="s">
        <v>1281</v>
      </c>
      <c r="G53" s="375" t="s">
        <v>1282</v>
      </c>
      <c r="H53" s="372" t="s">
        <v>1280</v>
      </c>
      <c r="I53" s="374" t="s">
        <v>1281</v>
      </c>
      <c r="J53" s="374" t="s">
        <v>1282</v>
      </c>
      <c r="K53" s="802"/>
    </row>
    <row r="54" spans="1:11">
      <c r="A54" s="348"/>
      <c r="B54" s="323"/>
      <c r="C54" s="376"/>
      <c r="D54" s="377"/>
      <c r="E54" s="378"/>
      <c r="F54" s="379"/>
      <c r="G54" s="380"/>
      <c r="H54" s="364"/>
      <c r="I54" s="364"/>
      <c r="J54" s="381"/>
      <c r="K54" s="327"/>
    </row>
    <row r="55" spans="1:11">
      <c r="A55" s="351"/>
      <c r="B55" s="330"/>
      <c r="C55" s="376"/>
      <c r="D55" s="382"/>
      <c r="E55" s="383"/>
      <c r="F55" s="384"/>
      <c r="G55" s="385"/>
      <c r="H55" s="364"/>
      <c r="I55" s="364"/>
      <c r="J55" s="381"/>
      <c r="K55" s="335"/>
    </row>
    <row r="56" spans="1:11">
      <c r="A56" s="351"/>
      <c r="B56" s="330"/>
      <c r="C56" s="376"/>
      <c r="D56" s="382"/>
      <c r="E56" s="383"/>
      <c r="F56" s="384"/>
      <c r="G56" s="385"/>
      <c r="H56" s="364"/>
      <c r="I56" s="364"/>
      <c r="J56" s="381"/>
      <c r="K56" s="335"/>
    </row>
    <row r="57" spans="1:11">
      <c r="A57" s="352"/>
      <c r="B57" s="338"/>
      <c r="C57" s="386"/>
      <c r="D57" s="387"/>
      <c r="E57" s="388"/>
      <c r="F57" s="389"/>
      <c r="G57" s="390"/>
      <c r="H57" s="364"/>
      <c r="I57" s="364"/>
      <c r="J57" s="381"/>
      <c r="K57" s="343"/>
    </row>
    <row r="58" spans="1:11">
      <c r="A58" s="803" t="s">
        <v>1283</v>
      </c>
      <c r="B58" s="804"/>
      <c r="C58" s="804"/>
      <c r="D58" s="805"/>
      <c r="E58" s="804"/>
      <c r="F58" s="804"/>
      <c r="G58" s="804"/>
      <c r="H58" s="804"/>
      <c r="I58" s="804"/>
      <c r="J58" s="806"/>
      <c r="K58" s="357"/>
    </row>
    <row r="59" spans="1:11">
      <c r="A59" s="807" t="s">
        <v>1284</v>
      </c>
      <c r="B59" s="804"/>
      <c r="C59" s="804"/>
      <c r="D59" s="804"/>
      <c r="E59" s="804"/>
      <c r="F59" s="804"/>
      <c r="G59" s="804"/>
      <c r="H59" s="804"/>
      <c r="I59" s="804"/>
      <c r="J59" s="806"/>
      <c r="K59" s="367">
        <v>4136737.69</v>
      </c>
    </row>
    <row r="60" spans="1:11">
      <c r="A60" s="807" t="s">
        <v>1225</v>
      </c>
      <c r="B60" s="804"/>
      <c r="C60" s="804"/>
      <c r="D60" s="804"/>
      <c r="E60" s="804"/>
      <c r="F60" s="804"/>
      <c r="G60" s="804"/>
      <c r="H60" s="804"/>
      <c r="I60" s="804"/>
      <c r="J60" s="806"/>
      <c r="K60" s="367">
        <v>852167.96</v>
      </c>
    </row>
    <row r="61" spans="1:11">
      <c r="A61" s="807" t="s">
        <v>1285</v>
      </c>
      <c r="B61" s="804"/>
      <c r="C61" s="804"/>
      <c r="D61" s="804"/>
      <c r="E61" s="804"/>
      <c r="F61" s="804"/>
      <c r="G61" s="804"/>
      <c r="H61" s="804"/>
      <c r="I61" s="804"/>
      <c r="J61" s="806"/>
      <c r="K61" s="367">
        <v>4988905.6500000004</v>
      </c>
    </row>
    <row r="62" spans="1:11">
      <c r="A62" s="391"/>
      <c r="B62" s="356"/>
      <c r="C62" s="306"/>
      <c r="D62" s="306"/>
      <c r="E62" s="306"/>
      <c r="F62" s="306"/>
      <c r="G62" s="306"/>
      <c r="H62" s="306"/>
      <c r="I62" s="306"/>
      <c r="J62" s="306"/>
      <c r="K62" s="306"/>
    </row>
    <row r="63" spans="1:11">
      <c r="A63" s="391"/>
      <c r="B63" s="356"/>
      <c r="C63" s="306"/>
      <c r="D63" s="306"/>
      <c r="E63" s="306"/>
      <c r="F63" s="306"/>
      <c r="G63" s="306"/>
      <c r="H63" s="306"/>
      <c r="I63" s="306"/>
      <c r="J63" s="306"/>
      <c r="K63" s="306"/>
    </row>
    <row r="64" spans="1:11">
      <c r="A64" s="896" t="s">
        <v>1226</v>
      </c>
      <c r="B64" s="897"/>
      <c r="C64" s="897"/>
      <c r="D64" s="897"/>
      <c r="E64" s="897"/>
      <c r="F64" s="897"/>
      <c r="G64" s="897"/>
      <c r="H64" s="897"/>
      <c r="I64" s="897"/>
      <c r="J64" s="897"/>
      <c r="K64" s="898"/>
    </row>
    <row r="65" spans="1:11">
      <c r="A65" s="303" t="s">
        <v>1227</v>
      </c>
      <c r="B65" s="304"/>
      <c r="C65" s="899"/>
      <c r="D65" s="899"/>
      <c r="E65" s="899"/>
      <c r="F65" s="899"/>
      <c r="G65" s="899"/>
      <c r="H65" s="899"/>
      <c r="I65" s="899"/>
      <c r="J65" s="899"/>
      <c r="K65" s="900"/>
    </row>
    <row r="66" spans="1:11">
      <c r="A66" s="303" t="s">
        <v>1228</v>
      </c>
      <c r="B66" s="304"/>
      <c r="C66" s="305" t="s">
        <v>1229</v>
      </c>
      <c r="D66" s="306"/>
      <c r="E66" s="901"/>
      <c r="F66" s="901"/>
      <c r="G66" s="901"/>
      <c r="H66" s="307"/>
      <c r="I66" s="305" t="s">
        <v>1230</v>
      </c>
      <c r="J66" s="902"/>
      <c r="K66" s="903"/>
    </row>
    <row r="67" spans="1:11">
      <c r="A67" s="308" t="s">
        <v>1231</v>
      </c>
      <c r="B67" s="309">
        <v>42270</v>
      </c>
      <c r="C67" s="310"/>
      <c r="D67" s="310"/>
      <c r="E67" s="310"/>
      <c r="F67" s="310"/>
      <c r="G67" s="310"/>
      <c r="H67" s="310"/>
      <c r="I67" s="310"/>
      <c r="J67" s="310"/>
      <c r="K67" s="311"/>
    </row>
    <row r="68" spans="1:11">
      <c r="A68" s="312" t="s">
        <v>1233</v>
      </c>
      <c r="B68" s="313"/>
      <c r="C68" s="306"/>
      <c r="D68" s="314"/>
      <c r="E68" s="314"/>
      <c r="F68" s="314"/>
      <c r="G68" s="314"/>
      <c r="H68" s="314"/>
      <c r="I68" s="315"/>
      <c r="J68" s="316" t="s">
        <v>1234</v>
      </c>
      <c r="K68" s="317"/>
    </row>
    <row r="69" spans="1:11" ht="23.25" customHeight="1">
      <c r="A69" s="904" t="s">
        <v>1755</v>
      </c>
      <c r="B69" s="905"/>
      <c r="C69" s="905"/>
      <c r="D69" s="905"/>
      <c r="E69" s="905"/>
      <c r="F69" s="905"/>
      <c r="G69" s="905"/>
      <c r="H69" s="905"/>
      <c r="I69" s="906"/>
      <c r="J69" s="318" t="s">
        <v>1236</v>
      </c>
      <c r="K69" s="317" t="s">
        <v>1297</v>
      </c>
    </row>
    <row r="70" spans="1:11">
      <c r="A70" s="854" t="s">
        <v>1238</v>
      </c>
      <c r="B70" s="907"/>
      <c r="C70" s="842"/>
      <c r="D70" s="842"/>
      <c r="E70" s="853"/>
      <c r="F70" s="319" t="s">
        <v>1239</v>
      </c>
      <c r="G70" s="908" t="s">
        <v>1240</v>
      </c>
      <c r="H70" s="909"/>
      <c r="I70" s="802" t="s">
        <v>1241</v>
      </c>
      <c r="J70" s="802"/>
      <c r="K70" s="910" t="s">
        <v>1242</v>
      </c>
    </row>
    <row r="71" spans="1:11">
      <c r="A71" s="854"/>
      <c r="B71" s="907"/>
      <c r="C71" s="907"/>
      <c r="D71" s="907"/>
      <c r="E71" s="855"/>
      <c r="F71" s="319"/>
      <c r="G71" s="319" t="s">
        <v>1243</v>
      </c>
      <c r="H71" s="320" t="s">
        <v>1244</v>
      </c>
      <c r="I71" s="319" t="s">
        <v>1245</v>
      </c>
      <c r="J71" s="319" t="s">
        <v>1244</v>
      </c>
      <c r="K71" s="911"/>
    </row>
    <row r="72" spans="1:11" s="194" customFormat="1">
      <c r="A72" s="321"/>
      <c r="B72" s="322"/>
      <c r="C72" s="322"/>
      <c r="D72" s="322"/>
      <c r="E72" s="323"/>
      <c r="F72" s="324"/>
      <c r="G72" s="325"/>
      <c r="H72" s="326"/>
      <c r="I72" s="327"/>
      <c r="J72" s="327"/>
      <c r="K72" s="328"/>
    </row>
    <row r="73" spans="1:11" s="194" customFormat="1">
      <c r="A73" s="329"/>
      <c r="B73" s="330"/>
      <c r="C73" s="330"/>
      <c r="D73" s="330"/>
      <c r="E73" s="331"/>
      <c r="F73" s="332"/>
      <c r="G73" s="333"/>
      <c r="H73" s="334"/>
      <c r="I73" s="335"/>
      <c r="J73" s="335"/>
      <c r="K73" s="336"/>
    </row>
    <row r="74" spans="1:11" s="194" customFormat="1">
      <c r="A74" s="329"/>
      <c r="B74" s="330"/>
      <c r="C74" s="330"/>
      <c r="D74" s="330"/>
      <c r="E74" s="331"/>
      <c r="F74" s="332"/>
      <c r="G74" s="333"/>
      <c r="H74" s="334"/>
      <c r="I74" s="335"/>
      <c r="J74" s="335"/>
      <c r="K74" s="336"/>
    </row>
    <row r="75" spans="1:11" s="194" customFormat="1">
      <c r="A75" s="329"/>
      <c r="B75" s="330"/>
      <c r="C75" s="330"/>
      <c r="D75" s="330"/>
      <c r="E75" s="331"/>
      <c r="F75" s="332"/>
      <c r="G75" s="333"/>
      <c r="H75" s="334"/>
      <c r="I75" s="335"/>
      <c r="J75" s="335"/>
      <c r="K75" s="336"/>
    </row>
    <row r="76" spans="1:11" s="194" customFormat="1">
      <c r="A76" s="329"/>
      <c r="B76" s="330"/>
      <c r="C76" s="330"/>
      <c r="D76" s="330"/>
      <c r="E76" s="331"/>
      <c r="F76" s="332"/>
      <c r="G76" s="333"/>
      <c r="H76" s="334"/>
      <c r="I76" s="335"/>
      <c r="J76" s="335"/>
      <c r="K76" s="336"/>
    </row>
    <row r="77" spans="1:11" s="194" customFormat="1">
      <c r="A77" s="329"/>
      <c r="B77" s="330"/>
      <c r="C77" s="330"/>
      <c r="D77" s="330"/>
      <c r="E77" s="331"/>
      <c r="F77" s="332"/>
      <c r="G77" s="333"/>
      <c r="H77" s="334"/>
      <c r="I77" s="335"/>
      <c r="J77" s="335"/>
      <c r="K77" s="336"/>
    </row>
    <row r="78" spans="1:11" s="194" customFormat="1">
      <c r="A78" s="329"/>
      <c r="B78" s="330"/>
      <c r="C78" s="330"/>
      <c r="D78" s="330"/>
      <c r="E78" s="331"/>
      <c r="F78" s="332"/>
      <c r="G78" s="333"/>
      <c r="H78" s="334"/>
      <c r="I78" s="335"/>
      <c r="J78" s="335"/>
      <c r="K78" s="336"/>
    </row>
    <row r="79" spans="1:11" s="194" customFormat="1">
      <c r="A79" s="337"/>
      <c r="B79" s="338"/>
      <c r="C79" s="338"/>
      <c r="D79" s="338"/>
      <c r="E79" s="339"/>
      <c r="F79" s="340"/>
      <c r="G79" s="341"/>
      <c r="H79" s="342"/>
      <c r="I79" s="343"/>
      <c r="J79" s="343"/>
      <c r="K79" s="344"/>
    </row>
    <row r="80" spans="1:11">
      <c r="A80" s="912" t="s">
        <v>1247</v>
      </c>
      <c r="B80" s="913"/>
      <c r="C80" s="913"/>
      <c r="D80" s="913"/>
      <c r="E80" s="913"/>
      <c r="F80" s="839"/>
      <c r="G80" s="839"/>
      <c r="H80" s="839"/>
      <c r="I80" s="839"/>
      <c r="J80" s="840"/>
      <c r="K80" s="345"/>
    </row>
    <row r="81" spans="1:11" ht="15.75" customHeight="1">
      <c r="A81" s="841" t="s">
        <v>1248</v>
      </c>
      <c r="B81" s="842"/>
      <c r="C81" s="842"/>
      <c r="D81" s="842"/>
      <c r="E81" s="842"/>
      <c r="F81" s="346"/>
      <c r="G81" s="346"/>
      <c r="H81" s="914" t="s">
        <v>1239</v>
      </c>
      <c r="I81" s="916" t="s">
        <v>1249</v>
      </c>
      <c r="J81" s="910" t="s">
        <v>1250</v>
      </c>
      <c r="K81" s="910" t="s">
        <v>1242</v>
      </c>
    </row>
    <row r="82" spans="1:11" ht="21.75" customHeight="1">
      <c r="A82" s="843"/>
      <c r="B82" s="844"/>
      <c r="C82" s="844"/>
      <c r="D82" s="844"/>
      <c r="E82" s="844"/>
      <c r="F82" s="347"/>
      <c r="G82" s="663"/>
      <c r="H82" s="915"/>
      <c r="I82" s="917"/>
      <c r="J82" s="911"/>
      <c r="K82" s="911"/>
    </row>
    <row r="83" spans="1:11">
      <c r="A83" s="348"/>
      <c r="B83" s="884"/>
      <c r="C83" s="884"/>
      <c r="D83" s="884"/>
      <c r="E83" s="884"/>
      <c r="F83" s="884"/>
      <c r="G83" s="885"/>
      <c r="H83" s="349"/>
      <c r="I83" s="350"/>
      <c r="J83" s="335"/>
      <c r="K83" s="335"/>
    </row>
    <row r="84" spans="1:11">
      <c r="A84" s="351"/>
      <c r="B84" s="886"/>
      <c r="C84" s="886"/>
      <c r="D84" s="886"/>
      <c r="E84" s="886"/>
      <c r="F84" s="886"/>
      <c r="G84" s="887"/>
      <c r="H84" s="349"/>
      <c r="I84" s="350"/>
      <c r="J84" s="335"/>
      <c r="K84" s="335"/>
    </row>
    <row r="85" spans="1:11">
      <c r="A85" s="351"/>
      <c r="B85" s="886"/>
      <c r="C85" s="886"/>
      <c r="D85" s="886"/>
      <c r="E85" s="886"/>
      <c r="F85" s="886"/>
      <c r="G85" s="887"/>
      <c r="H85" s="349"/>
      <c r="I85" s="350"/>
      <c r="J85" s="335"/>
      <c r="K85" s="335"/>
    </row>
    <row r="86" spans="1:11">
      <c r="A86" s="351"/>
      <c r="B86" s="886"/>
      <c r="C86" s="886"/>
      <c r="D86" s="886"/>
      <c r="E86" s="886"/>
      <c r="F86" s="886"/>
      <c r="G86" s="887"/>
      <c r="H86" s="349"/>
      <c r="I86" s="350"/>
      <c r="J86" s="335"/>
      <c r="K86" s="335"/>
    </row>
    <row r="87" spans="1:11">
      <c r="A87" s="351"/>
      <c r="B87" s="886"/>
      <c r="C87" s="886"/>
      <c r="D87" s="886"/>
      <c r="E87" s="886"/>
      <c r="F87" s="886"/>
      <c r="G87" s="887"/>
      <c r="H87" s="349"/>
      <c r="I87" s="350"/>
      <c r="J87" s="335"/>
      <c r="K87" s="335"/>
    </row>
    <row r="88" spans="1:11">
      <c r="A88" s="351"/>
      <c r="B88" s="886"/>
      <c r="C88" s="886"/>
      <c r="D88" s="886"/>
      <c r="E88" s="886"/>
      <c r="F88" s="886"/>
      <c r="G88" s="887"/>
      <c r="H88" s="349"/>
      <c r="I88" s="350"/>
      <c r="J88" s="335"/>
      <c r="K88" s="335"/>
    </row>
    <row r="89" spans="1:11">
      <c r="A89" s="351"/>
      <c r="B89" s="886"/>
      <c r="C89" s="886"/>
      <c r="D89" s="886"/>
      <c r="E89" s="886"/>
      <c r="F89" s="886"/>
      <c r="G89" s="887"/>
      <c r="H89" s="349"/>
      <c r="I89" s="350"/>
      <c r="J89" s="335"/>
      <c r="K89" s="335"/>
    </row>
    <row r="90" spans="1:11">
      <c r="A90" s="352"/>
      <c r="B90" s="888"/>
      <c r="C90" s="888"/>
      <c r="D90" s="888"/>
      <c r="E90" s="888"/>
      <c r="F90" s="888"/>
      <c r="G90" s="889"/>
      <c r="H90" s="353"/>
      <c r="I90" s="354"/>
      <c r="J90" s="343"/>
      <c r="K90" s="343"/>
    </row>
    <row r="91" spans="1:11">
      <c r="A91" s="355"/>
      <c r="B91" s="356"/>
      <c r="C91" s="664"/>
      <c r="D91" s="838" t="s">
        <v>1263</v>
      </c>
      <c r="E91" s="839"/>
      <c r="F91" s="839"/>
      <c r="G91" s="839"/>
      <c r="H91" s="839"/>
      <c r="I91" s="839"/>
      <c r="J91" s="840"/>
      <c r="K91" s="357"/>
    </row>
    <row r="92" spans="1:11">
      <c r="A92" s="355" t="s">
        <v>1264</v>
      </c>
      <c r="B92" s="346"/>
      <c r="C92" s="358">
        <v>1</v>
      </c>
      <c r="D92" s="890" t="s">
        <v>1265</v>
      </c>
      <c r="E92" s="891"/>
      <c r="F92" s="891"/>
      <c r="G92" s="891"/>
      <c r="H92" s="891"/>
      <c r="I92" s="891"/>
      <c r="J92" s="892"/>
      <c r="K92" s="357"/>
    </row>
    <row r="93" spans="1:11">
      <c r="A93" s="359"/>
      <c r="B93" s="346"/>
      <c r="C93" s="360"/>
      <c r="D93" s="893" t="s">
        <v>1266</v>
      </c>
      <c r="E93" s="893"/>
      <c r="F93" s="839"/>
      <c r="G93" s="839"/>
      <c r="H93" s="839"/>
      <c r="I93" s="839"/>
      <c r="J93" s="840"/>
      <c r="K93" s="357"/>
    </row>
    <row r="94" spans="1:11">
      <c r="A94" s="841" t="s">
        <v>1267</v>
      </c>
      <c r="B94" s="842"/>
      <c r="C94" s="842"/>
      <c r="D94" s="842"/>
      <c r="E94" s="842"/>
      <c r="F94" s="845"/>
      <c r="G94" s="863" t="s">
        <v>1268</v>
      </c>
      <c r="H94" s="864"/>
      <c r="I94" s="867" t="s">
        <v>1249</v>
      </c>
      <c r="J94" s="868" t="s">
        <v>1269</v>
      </c>
      <c r="K94" s="868" t="s">
        <v>1270</v>
      </c>
    </row>
    <row r="95" spans="1:11">
      <c r="A95" s="843"/>
      <c r="B95" s="844"/>
      <c r="C95" s="844"/>
      <c r="D95" s="844"/>
      <c r="E95" s="844"/>
      <c r="F95" s="846"/>
      <c r="G95" s="865"/>
      <c r="H95" s="866"/>
      <c r="I95" s="867"/>
      <c r="J95" s="868"/>
      <c r="K95" s="867"/>
    </row>
    <row r="96" spans="1:11">
      <c r="A96" s="351"/>
      <c r="B96" s="330"/>
      <c r="C96" s="330"/>
      <c r="D96" s="330"/>
      <c r="E96" s="330"/>
      <c r="F96" s="323"/>
      <c r="G96" s="894"/>
      <c r="H96" s="895"/>
      <c r="I96" s="361"/>
      <c r="J96" s="362"/>
      <c r="K96" s="363"/>
    </row>
    <row r="97" spans="1:11">
      <c r="A97" s="351"/>
      <c r="B97" s="330"/>
      <c r="C97" s="330"/>
      <c r="D97" s="330"/>
      <c r="E97" s="330"/>
      <c r="F97" s="331"/>
      <c r="G97" s="851"/>
      <c r="H97" s="852"/>
      <c r="I97" s="365"/>
      <c r="J97" s="366"/>
      <c r="K97" s="335"/>
    </row>
    <row r="98" spans="1:11">
      <c r="A98" s="351"/>
      <c r="B98" s="330"/>
      <c r="C98" s="330"/>
      <c r="D98" s="330"/>
      <c r="E98" s="330"/>
      <c r="F98" s="331"/>
      <c r="G98" s="851"/>
      <c r="H98" s="852"/>
      <c r="I98" s="365"/>
      <c r="J98" s="366"/>
      <c r="K98" s="335"/>
    </row>
    <row r="99" spans="1:11">
      <c r="A99" s="351"/>
      <c r="B99" s="330"/>
      <c r="C99" s="330"/>
      <c r="D99" s="330"/>
      <c r="E99" s="330"/>
      <c r="F99" s="331"/>
      <c r="G99" s="851"/>
      <c r="H99" s="852"/>
      <c r="I99" s="365"/>
      <c r="J99" s="366"/>
      <c r="K99" s="335"/>
    </row>
    <row r="100" spans="1:11">
      <c r="A100" s="838" t="s">
        <v>1271</v>
      </c>
      <c r="B100" s="839"/>
      <c r="C100" s="839"/>
      <c r="D100" s="839"/>
      <c r="E100" s="839"/>
      <c r="F100" s="839"/>
      <c r="G100" s="839"/>
      <c r="H100" s="839"/>
      <c r="I100" s="839"/>
      <c r="J100" s="840"/>
      <c r="K100" s="367"/>
    </row>
    <row r="101" spans="1:11">
      <c r="A101" s="841" t="s">
        <v>1272</v>
      </c>
      <c r="B101" s="842"/>
      <c r="C101" s="842"/>
      <c r="D101" s="842"/>
      <c r="E101" s="842"/>
      <c r="F101" s="845"/>
      <c r="G101" s="863" t="s">
        <v>1268</v>
      </c>
      <c r="H101" s="864"/>
      <c r="I101" s="867" t="s">
        <v>1249</v>
      </c>
      <c r="J101" s="868" t="s">
        <v>1269</v>
      </c>
      <c r="K101" s="868" t="s">
        <v>1270</v>
      </c>
    </row>
    <row r="102" spans="1:11">
      <c r="A102" s="843"/>
      <c r="B102" s="844"/>
      <c r="C102" s="844"/>
      <c r="D102" s="844"/>
      <c r="E102" s="844"/>
      <c r="F102" s="846"/>
      <c r="G102" s="865"/>
      <c r="H102" s="866"/>
      <c r="I102" s="867"/>
      <c r="J102" s="868"/>
      <c r="K102" s="867"/>
    </row>
    <row r="103" spans="1:11">
      <c r="A103" s="665">
        <v>2</v>
      </c>
      <c r="B103" s="330" t="s">
        <v>1756</v>
      </c>
      <c r="C103" s="330"/>
      <c r="D103" s="330"/>
      <c r="E103" s="330"/>
      <c r="F103" s="323"/>
      <c r="G103" s="894">
        <v>1</v>
      </c>
      <c r="H103" s="895"/>
      <c r="I103" s="361" t="s">
        <v>1639</v>
      </c>
      <c r="J103" s="362">
        <v>1494850.8299999998</v>
      </c>
      <c r="K103" s="363">
        <v>1494850.83</v>
      </c>
    </row>
    <row r="104" spans="1:11">
      <c r="A104" s="351"/>
      <c r="B104" s="330"/>
      <c r="C104" s="330"/>
      <c r="D104" s="330"/>
      <c r="E104" s="330"/>
      <c r="F104" s="331"/>
      <c r="G104" s="851"/>
      <c r="H104" s="852"/>
      <c r="I104" s="365"/>
      <c r="J104" s="366"/>
      <c r="K104" s="335"/>
    </row>
    <row r="105" spans="1:11">
      <c r="A105" s="351"/>
      <c r="B105" s="330"/>
      <c r="C105" s="330"/>
      <c r="D105" s="330"/>
      <c r="E105" s="330"/>
      <c r="F105" s="331"/>
      <c r="G105" s="851"/>
      <c r="H105" s="852"/>
      <c r="I105" s="365"/>
      <c r="J105" s="366"/>
      <c r="K105" s="335"/>
    </row>
    <row r="106" spans="1:11">
      <c r="A106" s="352"/>
      <c r="B106" s="338"/>
      <c r="C106" s="338"/>
      <c r="D106" s="338"/>
      <c r="E106" s="338"/>
      <c r="F106" s="339"/>
      <c r="G106" s="836"/>
      <c r="H106" s="837"/>
      <c r="I106" s="368"/>
      <c r="J106" s="369"/>
      <c r="K106" s="343"/>
    </row>
    <row r="107" spans="1:11">
      <c r="A107" s="838" t="s">
        <v>1273</v>
      </c>
      <c r="B107" s="839"/>
      <c r="C107" s="839"/>
      <c r="D107" s="839"/>
      <c r="E107" s="839"/>
      <c r="F107" s="839"/>
      <c r="G107" s="839"/>
      <c r="H107" s="839"/>
      <c r="I107" s="839"/>
      <c r="J107" s="840"/>
      <c r="K107" s="370">
        <v>1494850.83</v>
      </c>
    </row>
    <row r="108" spans="1:11">
      <c r="A108" s="841" t="s">
        <v>1274</v>
      </c>
      <c r="B108" s="842"/>
      <c r="C108" s="842"/>
      <c r="D108" s="842"/>
      <c r="E108" s="842"/>
      <c r="F108" s="845"/>
      <c r="G108" s="863" t="s">
        <v>1268</v>
      </c>
      <c r="H108" s="864"/>
      <c r="I108" s="867" t="s">
        <v>1249</v>
      </c>
      <c r="J108" s="868" t="s">
        <v>1269</v>
      </c>
      <c r="K108" s="868" t="s">
        <v>1270</v>
      </c>
    </row>
    <row r="109" spans="1:11">
      <c r="A109" s="843"/>
      <c r="B109" s="844"/>
      <c r="C109" s="844"/>
      <c r="D109" s="844"/>
      <c r="E109" s="844"/>
      <c r="F109" s="846"/>
      <c r="G109" s="865"/>
      <c r="H109" s="866"/>
      <c r="I109" s="867"/>
      <c r="J109" s="868"/>
      <c r="K109" s="867"/>
    </row>
    <row r="110" spans="1:11">
      <c r="A110" s="351"/>
      <c r="B110" s="330"/>
      <c r="C110" s="330"/>
      <c r="D110" s="330"/>
      <c r="E110" s="330"/>
      <c r="F110" s="331"/>
      <c r="G110" s="851"/>
      <c r="H110" s="852"/>
      <c r="I110" s="365"/>
      <c r="J110" s="366"/>
      <c r="K110" s="335"/>
    </row>
    <row r="111" spans="1:11">
      <c r="A111" s="351"/>
      <c r="B111" s="330"/>
      <c r="C111" s="330"/>
      <c r="D111" s="330"/>
      <c r="E111" s="330"/>
      <c r="F111" s="331"/>
      <c r="G111" s="851"/>
      <c r="H111" s="852"/>
      <c r="I111" s="365"/>
      <c r="J111" s="366"/>
      <c r="K111" s="335"/>
    </row>
    <row r="112" spans="1:11">
      <c r="A112" s="351"/>
      <c r="B112" s="330"/>
      <c r="C112" s="330"/>
      <c r="D112" s="330"/>
      <c r="E112" s="330"/>
      <c r="F112" s="331"/>
      <c r="G112" s="851"/>
      <c r="H112" s="852"/>
      <c r="I112" s="365"/>
      <c r="J112" s="366"/>
      <c r="K112" s="335"/>
    </row>
    <row r="113" spans="1:11">
      <c r="A113" s="352"/>
      <c r="B113" s="338"/>
      <c r="C113" s="338"/>
      <c r="D113" s="338"/>
      <c r="E113" s="338"/>
      <c r="F113" s="339"/>
      <c r="G113" s="836"/>
      <c r="H113" s="837"/>
      <c r="I113" s="368"/>
      <c r="J113" s="369"/>
      <c r="K113" s="343"/>
    </row>
    <row r="114" spans="1:11">
      <c r="A114" s="838" t="s">
        <v>1275</v>
      </c>
      <c r="B114" s="839"/>
      <c r="C114" s="839"/>
      <c r="D114" s="839"/>
      <c r="E114" s="839"/>
      <c r="F114" s="839"/>
      <c r="G114" s="839"/>
      <c r="H114" s="839"/>
      <c r="I114" s="839"/>
      <c r="J114" s="840"/>
      <c r="K114" s="357"/>
    </row>
    <row r="115" spans="1:11">
      <c r="A115" s="841" t="s">
        <v>1276</v>
      </c>
      <c r="B115" s="853"/>
      <c r="C115" s="856" t="s">
        <v>1277</v>
      </c>
      <c r="D115" s="371" t="s">
        <v>984</v>
      </c>
      <c r="E115" s="858" t="s">
        <v>889</v>
      </c>
      <c r="F115" s="858"/>
      <c r="G115" s="859"/>
      <c r="H115" s="860" t="s">
        <v>1278</v>
      </c>
      <c r="I115" s="861"/>
      <c r="J115" s="862"/>
      <c r="K115" s="801" t="s">
        <v>1279</v>
      </c>
    </row>
    <row r="116" spans="1:11">
      <c r="A116" s="854"/>
      <c r="B116" s="855"/>
      <c r="C116" s="857"/>
      <c r="D116" s="373"/>
      <c r="E116" s="372" t="s">
        <v>1280</v>
      </c>
      <c r="F116" s="374" t="s">
        <v>1281</v>
      </c>
      <c r="G116" s="375" t="s">
        <v>1282</v>
      </c>
      <c r="H116" s="372" t="s">
        <v>1280</v>
      </c>
      <c r="I116" s="374" t="s">
        <v>1281</v>
      </c>
      <c r="J116" s="374" t="s">
        <v>1282</v>
      </c>
      <c r="K116" s="802"/>
    </row>
    <row r="117" spans="1:11">
      <c r="A117" s="348"/>
      <c r="B117" s="323"/>
      <c r="C117" s="376"/>
      <c r="D117" s="377"/>
      <c r="E117" s="378"/>
      <c r="F117" s="379"/>
      <c r="G117" s="380"/>
      <c r="H117" s="364"/>
      <c r="I117" s="364"/>
      <c r="J117" s="381"/>
      <c r="K117" s="327"/>
    </row>
    <row r="118" spans="1:11">
      <c r="A118" s="351"/>
      <c r="B118" s="330"/>
      <c r="C118" s="376"/>
      <c r="D118" s="382"/>
      <c r="E118" s="383"/>
      <c r="F118" s="384"/>
      <c r="G118" s="385"/>
      <c r="H118" s="364"/>
      <c r="I118" s="364"/>
      <c r="J118" s="381"/>
      <c r="K118" s="335"/>
    </row>
    <row r="119" spans="1:11">
      <c r="A119" s="351"/>
      <c r="B119" s="330"/>
      <c r="C119" s="376"/>
      <c r="D119" s="382"/>
      <c r="E119" s="383"/>
      <c r="F119" s="384"/>
      <c r="G119" s="385"/>
      <c r="H119" s="364"/>
      <c r="I119" s="364"/>
      <c r="J119" s="381"/>
      <c r="K119" s="335"/>
    </row>
    <row r="120" spans="1:11">
      <c r="A120" s="352"/>
      <c r="B120" s="338"/>
      <c r="C120" s="386"/>
      <c r="D120" s="387"/>
      <c r="E120" s="388"/>
      <c r="F120" s="389"/>
      <c r="G120" s="390"/>
      <c r="H120" s="364"/>
      <c r="I120" s="364"/>
      <c r="J120" s="381"/>
      <c r="K120" s="343"/>
    </row>
    <row r="121" spans="1:11">
      <c r="A121" s="803" t="s">
        <v>1283</v>
      </c>
      <c r="B121" s="804"/>
      <c r="C121" s="804"/>
      <c r="D121" s="805"/>
      <c r="E121" s="804"/>
      <c r="F121" s="804"/>
      <c r="G121" s="804"/>
      <c r="H121" s="804"/>
      <c r="I121" s="804"/>
      <c r="J121" s="806"/>
      <c r="K121" s="357"/>
    </row>
    <row r="122" spans="1:11">
      <c r="A122" s="807" t="s">
        <v>1284</v>
      </c>
      <c r="B122" s="804"/>
      <c r="C122" s="804"/>
      <c r="D122" s="804"/>
      <c r="E122" s="804"/>
      <c r="F122" s="804"/>
      <c r="G122" s="804"/>
      <c r="H122" s="804"/>
      <c r="I122" s="804"/>
      <c r="J122" s="806"/>
      <c r="K122" s="367">
        <v>1494850.83</v>
      </c>
    </row>
    <row r="123" spans="1:11">
      <c r="A123" s="807" t="s">
        <v>1225</v>
      </c>
      <c r="B123" s="804"/>
      <c r="C123" s="804"/>
      <c r="D123" s="804"/>
      <c r="E123" s="804"/>
      <c r="F123" s="804"/>
      <c r="G123" s="804"/>
      <c r="H123" s="804"/>
      <c r="I123" s="804"/>
      <c r="J123" s="806"/>
      <c r="K123" s="367">
        <v>307939.27</v>
      </c>
    </row>
    <row r="124" spans="1:11">
      <c r="A124" s="807" t="s">
        <v>1285</v>
      </c>
      <c r="B124" s="804"/>
      <c r="C124" s="804"/>
      <c r="D124" s="804"/>
      <c r="E124" s="804"/>
      <c r="F124" s="804"/>
      <c r="G124" s="804"/>
      <c r="H124" s="804"/>
      <c r="I124" s="804"/>
      <c r="J124" s="806"/>
      <c r="K124" s="367">
        <v>1802790.0999999999</v>
      </c>
    </row>
    <row r="125" spans="1:11">
      <c r="A125" s="391"/>
      <c r="B125" s="356"/>
      <c r="C125" s="306"/>
      <c r="D125" s="306"/>
      <c r="E125" s="306"/>
      <c r="F125" s="306"/>
      <c r="G125" s="306"/>
      <c r="H125" s="306"/>
      <c r="I125" s="306"/>
      <c r="J125" s="306"/>
      <c r="K125" s="306"/>
    </row>
    <row r="126" spans="1:11">
      <c r="A126" s="391"/>
      <c r="B126" s="356"/>
      <c r="C126" s="306"/>
      <c r="D126" s="306"/>
      <c r="E126" s="306"/>
      <c r="F126" s="306"/>
      <c r="G126" s="306"/>
      <c r="H126" s="306"/>
      <c r="I126" s="306"/>
      <c r="J126" s="306"/>
      <c r="K126" s="306"/>
    </row>
    <row r="127" spans="1:11">
      <c r="A127" s="896" t="s">
        <v>1226</v>
      </c>
      <c r="B127" s="897"/>
      <c r="C127" s="897"/>
      <c r="D127" s="897"/>
      <c r="E127" s="897"/>
      <c r="F127" s="897"/>
      <c r="G127" s="897"/>
      <c r="H127" s="897"/>
      <c r="I127" s="897"/>
      <c r="J127" s="897"/>
      <c r="K127" s="898"/>
    </row>
    <row r="128" spans="1:11">
      <c r="A128" s="303" t="s">
        <v>1227</v>
      </c>
      <c r="B128" s="304"/>
      <c r="C128" s="899"/>
      <c r="D128" s="899"/>
      <c r="E128" s="899"/>
      <c r="F128" s="899"/>
      <c r="G128" s="899"/>
      <c r="H128" s="899"/>
      <c r="I128" s="899"/>
      <c r="J128" s="899"/>
      <c r="K128" s="900"/>
    </row>
    <row r="129" spans="1:11">
      <c r="A129" s="303" t="s">
        <v>1228</v>
      </c>
      <c r="B129" s="304"/>
      <c r="C129" s="305" t="s">
        <v>1229</v>
      </c>
      <c r="D129" s="306"/>
      <c r="E129" s="901"/>
      <c r="F129" s="901"/>
      <c r="G129" s="901"/>
      <c r="H129" s="307"/>
      <c r="I129" s="305" t="s">
        <v>1230</v>
      </c>
      <c r="J129" s="902"/>
      <c r="K129" s="903"/>
    </row>
    <row r="130" spans="1:11">
      <c r="A130" s="308" t="s">
        <v>1231</v>
      </c>
      <c r="B130" s="309">
        <v>42301</v>
      </c>
      <c r="C130" s="310"/>
      <c r="D130" s="310"/>
      <c r="E130" s="310"/>
      <c r="F130" s="310"/>
      <c r="G130" s="310"/>
      <c r="H130" s="310"/>
      <c r="I130" s="310"/>
      <c r="J130" s="310"/>
      <c r="K130" s="311"/>
    </row>
    <row r="131" spans="1:11">
      <c r="A131" s="312" t="s">
        <v>1233</v>
      </c>
      <c r="B131" s="313"/>
      <c r="C131" s="306"/>
      <c r="D131" s="314"/>
      <c r="E131" s="314"/>
      <c r="F131" s="314"/>
      <c r="G131" s="314"/>
      <c r="H131" s="314"/>
      <c r="I131" s="315"/>
      <c r="J131" s="316" t="s">
        <v>1234</v>
      </c>
      <c r="K131" s="317"/>
    </row>
    <row r="132" spans="1:11">
      <c r="A132" s="904" t="s">
        <v>1640</v>
      </c>
      <c r="B132" s="905"/>
      <c r="C132" s="905"/>
      <c r="D132" s="905"/>
      <c r="E132" s="905"/>
      <c r="F132" s="905"/>
      <c r="G132" s="905"/>
      <c r="H132" s="905"/>
      <c r="I132" s="906"/>
      <c r="J132" s="318" t="s">
        <v>1236</v>
      </c>
      <c r="K132" s="317" t="s">
        <v>1297</v>
      </c>
    </row>
    <row r="133" spans="1:11" ht="23.25" customHeight="1">
      <c r="A133" s="854" t="s">
        <v>1238</v>
      </c>
      <c r="B133" s="907"/>
      <c r="C133" s="842"/>
      <c r="D133" s="842"/>
      <c r="E133" s="853"/>
      <c r="F133" s="319" t="s">
        <v>1239</v>
      </c>
      <c r="G133" s="908" t="s">
        <v>1240</v>
      </c>
      <c r="H133" s="909"/>
      <c r="I133" s="802" t="s">
        <v>1241</v>
      </c>
      <c r="J133" s="802"/>
      <c r="K133" s="910" t="s">
        <v>1242</v>
      </c>
    </row>
    <row r="134" spans="1:11">
      <c r="A134" s="854"/>
      <c r="B134" s="907"/>
      <c r="C134" s="907"/>
      <c r="D134" s="907"/>
      <c r="E134" s="855"/>
      <c r="F134" s="319"/>
      <c r="G134" s="319" t="s">
        <v>1243</v>
      </c>
      <c r="H134" s="320" t="s">
        <v>1244</v>
      </c>
      <c r="I134" s="319" t="s">
        <v>1245</v>
      </c>
      <c r="J134" s="319" t="s">
        <v>1244</v>
      </c>
      <c r="K134" s="911"/>
    </row>
    <row r="135" spans="1:11">
      <c r="A135" s="321"/>
      <c r="B135" s="322"/>
      <c r="C135" s="322"/>
      <c r="D135" s="322"/>
      <c r="E135" s="323"/>
      <c r="F135" s="324"/>
      <c r="G135" s="325"/>
      <c r="H135" s="326"/>
      <c r="I135" s="327"/>
      <c r="J135" s="327"/>
      <c r="K135" s="328"/>
    </row>
    <row r="136" spans="1:11" s="194" customFormat="1">
      <c r="A136" s="329"/>
      <c r="B136" s="330"/>
      <c r="C136" s="330"/>
      <c r="D136" s="330"/>
      <c r="E136" s="331"/>
      <c r="F136" s="332"/>
      <c r="G136" s="333"/>
      <c r="H136" s="334"/>
      <c r="I136" s="335"/>
      <c r="J136" s="335"/>
      <c r="K136" s="336"/>
    </row>
    <row r="137" spans="1:11" s="194" customFormat="1">
      <c r="A137" s="329"/>
      <c r="B137" s="330"/>
      <c r="C137" s="330"/>
      <c r="D137" s="330"/>
      <c r="E137" s="331"/>
      <c r="F137" s="332"/>
      <c r="G137" s="333"/>
      <c r="H137" s="334"/>
      <c r="I137" s="335"/>
      <c r="J137" s="335"/>
      <c r="K137" s="336"/>
    </row>
    <row r="138" spans="1:11" s="194" customFormat="1">
      <c r="A138" s="329"/>
      <c r="B138" s="330"/>
      <c r="C138" s="330"/>
      <c r="D138" s="330"/>
      <c r="E138" s="331"/>
      <c r="F138" s="332"/>
      <c r="G138" s="333"/>
      <c r="H138" s="334"/>
      <c r="I138" s="335"/>
      <c r="J138" s="335"/>
      <c r="K138" s="336"/>
    </row>
    <row r="139" spans="1:11" s="194" customFormat="1">
      <c r="A139" s="329"/>
      <c r="B139" s="330"/>
      <c r="C139" s="330"/>
      <c r="D139" s="330"/>
      <c r="E139" s="331"/>
      <c r="F139" s="332"/>
      <c r="G139" s="333"/>
      <c r="H139" s="334"/>
      <c r="I139" s="335"/>
      <c r="J139" s="335"/>
      <c r="K139" s="336"/>
    </row>
    <row r="140" spans="1:11" s="194" customFormat="1">
      <c r="A140" s="329"/>
      <c r="B140" s="330"/>
      <c r="C140" s="330"/>
      <c r="D140" s="330"/>
      <c r="E140" s="331"/>
      <c r="F140" s="332"/>
      <c r="G140" s="333"/>
      <c r="H140" s="334"/>
      <c r="I140" s="335"/>
      <c r="J140" s="335"/>
      <c r="K140" s="336"/>
    </row>
    <row r="141" spans="1:11" s="194" customFormat="1">
      <c r="A141" s="329"/>
      <c r="B141" s="330"/>
      <c r="C141" s="330"/>
      <c r="D141" s="330"/>
      <c r="E141" s="331"/>
      <c r="F141" s="332"/>
      <c r="G141" s="333"/>
      <c r="H141" s="334"/>
      <c r="I141" s="335"/>
      <c r="J141" s="335"/>
      <c r="K141" s="336"/>
    </row>
    <row r="142" spans="1:11" s="194" customFormat="1">
      <c r="A142" s="337"/>
      <c r="B142" s="338"/>
      <c r="C142" s="338"/>
      <c r="D142" s="338"/>
      <c r="E142" s="339"/>
      <c r="F142" s="340"/>
      <c r="G142" s="341"/>
      <c r="H142" s="342"/>
      <c r="I142" s="343"/>
      <c r="J142" s="343"/>
      <c r="K142" s="344"/>
    </row>
    <row r="143" spans="1:11" s="194" customFormat="1">
      <c r="A143" s="912" t="s">
        <v>1247</v>
      </c>
      <c r="B143" s="913"/>
      <c r="C143" s="913"/>
      <c r="D143" s="913"/>
      <c r="E143" s="913"/>
      <c r="F143" s="839"/>
      <c r="G143" s="839"/>
      <c r="H143" s="839"/>
      <c r="I143" s="839"/>
      <c r="J143" s="840"/>
      <c r="K143" s="345"/>
    </row>
    <row r="144" spans="1:11">
      <c r="A144" s="841" t="s">
        <v>1248</v>
      </c>
      <c r="B144" s="842"/>
      <c r="C144" s="842"/>
      <c r="D144" s="842"/>
      <c r="E144" s="842"/>
      <c r="F144" s="346"/>
      <c r="G144" s="346"/>
      <c r="H144" s="914" t="s">
        <v>1239</v>
      </c>
      <c r="I144" s="916" t="s">
        <v>1249</v>
      </c>
      <c r="J144" s="910" t="s">
        <v>1250</v>
      </c>
      <c r="K144" s="910" t="s">
        <v>1242</v>
      </c>
    </row>
    <row r="145" spans="1:11" ht="15.75" customHeight="1">
      <c r="A145" s="843"/>
      <c r="B145" s="844"/>
      <c r="C145" s="844"/>
      <c r="D145" s="844"/>
      <c r="E145" s="844"/>
      <c r="F145" s="347"/>
      <c r="G145" s="663"/>
      <c r="H145" s="915"/>
      <c r="I145" s="917"/>
      <c r="J145" s="911"/>
      <c r="K145" s="911"/>
    </row>
    <row r="146" spans="1:11" ht="21.75" customHeight="1">
      <c r="A146" s="348"/>
      <c r="B146" s="884"/>
      <c r="C146" s="884"/>
      <c r="D146" s="884"/>
      <c r="E146" s="884"/>
      <c r="F146" s="884"/>
      <c r="G146" s="885"/>
      <c r="H146" s="349"/>
      <c r="I146" s="350"/>
      <c r="J146" s="335"/>
      <c r="K146" s="335"/>
    </row>
    <row r="147" spans="1:11">
      <c r="A147" s="351"/>
      <c r="B147" s="886"/>
      <c r="C147" s="886"/>
      <c r="D147" s="886"/>
      <c r="E147" s="886"/>
      <c r="F147" s="886"/>
      <c r="G147" s="887"/>
      <c r="H147" s="349"/>
      <c r="I147" s="350"/>
      <c r="J147" s="335"/>
      <c r="K147" s="335"/>
    </row>
    <row r="148" spans="1:11">
      <c r="A148" s="351"/>
      <c r="B148" s="886"/>
      <c r="C148" s="886"/>
      <c r="D148" s="886"/>
      <c r="E148" s="886"/>
      <c r="F148" s="886"/>
      <c r="G148" s="887"/>
      <c r="H148" s="349"/>
      <c r="I148" s="350"/>
      <c r="J148" s="335"/>
      <c r="K148" s="335"/>
    </row>
    <row r="149" spans="1:11">
      <c r="A149" s="351"/>
      <c r="B149" s="886"/>
      <c r="C149" s="886"/>
      <c r="D149" s="886"/>
      <c r="E149" s="886"/>
      <c r="F149" s="886"/>
      <c r="G149" s="887"/>
      <c r="H149" s="349"/>
      <c r="I149" s="350"/>
      <c r="J149" s="335"/>
      <c r="K149" s="335"/>
    </row>
    <row r="150" spans="1:11">
      <c r="A150" s="351"/>
      <c r="B150" s="886"/>
      <c r="C150" s="886"/>
      <c r="D150" s="886"/>
      <c r="E150" s="886"/>
      <c r="F150" s="886"/>
      <c r="G150" s="887"/>
      <c r="H150" s="349"/>
      <c r="I150" s="350"/>
      <c r="J150" s="335"/>
      <c r="K150" s="335"/>
    </row>
    <row r="151" spans="1:11">
      <c r="A151" s="351"/>
      <c r="B151" s="886"/>
      <c r="C151" s="886"/>
      <c r="D151" s="886"/>
      <c r="E151" s="886"/>
      <c r="F151" s="886"/>
      <c r="G151" s="887"/>
      <c r="H151" s="349"/>
      <c r="I151" s="350"/>
      <c r="J151" s="335"/>
      <c r="K151" s="335"/>
    </row>
    <row r="152" spans="1:11">
      <c r="A152" s="351"/>
      <c r="B152" s="886"/>
      <c r="C152" s="886"/>
      <c r="D152" s="886"/>
      <c r="E152" s="886"/>
      <c r="F152" s="886"/>
      <c r="G152" s="887"/>
      <c r="H152" s="349"/>
      <c r="I152" s="350"/>
      <c r="J152" s="335"/>
      <c r="K152" s="335"/>
    </row>
    <row r="153" spans="1:11">
      <c r="A153" s="352"/>
      <c r="B153" s="888"/>
      <c r="C153" s="888"/>
      <c r="D153" s="888"/>
      <c r="E153" s="888"/>
      <c r="F153" s="888"/>
      <c r="G153" s="889"/>
      <c r="H153" s="353"/>
      <c r="I153" s="354"/>
      <c r="J153" s="343"/>
      <c r="K153" s="343"/>
    </row>
    <row r="154" spans="1:11">
      <c r="A154" s="355"/>
      <c r="B154" s="356"/>
      <c r="C154" s="664"/>
      <c r="D154" s="838" t="s">
        <v>1263</v>
      </c>
      <c r="E154" s="839"/>
      <c r="F154" s="839"/>
      <c r="G154" s="839"/>
      <c r="H154" s="839"/>
      <c r="I154" s="839"/>
      <c r="J154" s="840"/>
      <c r="K154" s="357"/>
    </row>
    <row r="155" spans="1:11">
      <c r="A155" s="355" t="s">
        <v>1264</v>
      </c>
      <c r="B155" s="346"/>
      <c r="C155" s="358">
        <v>1</v>
      </c>
      <c r="D155" s="890" t="s">
        <v>1265</v>
      </c>
      <c r="E155" s="891"/>
      <c r="F155" s="891"/>
      <c r="G155" s="891"/>
      <c r="H155" s="891"/>
      <c r="I155" s="891"/>
      <c r="J155" s="892"/>
      <c r="K155" s="357"/>
    </row>
    <row r="156" spans="1:11">
      <c r="A156" s="359"/>
      <c r="B156" s="346"/>
      <c r="C156" s="360"/>
      <c r="D156" s="893" t="s">
        <v>1266</v>
      </c>
      <c r="E156" s="893"/>
      <c r="F156" s="839"/>
      <c r="G156" s="839"/>
      <c r="H156" s="839"/>
      <c r="I156" s="839"/>
      <c r="J156" s="840"/>
      <c r="K156" s="357"/>
    </row>
    <row r="157" spans="1:11">
      <c r="A157" s="841" t="s">
        <v>1267</v>
      </c>
      <c r="B157" s="842"/>
      <c r="C157" s="842"/>
      <c r="D157" s="842"/>
      <c r="E157" s="842"/>
      <c r="F157" s="845"/>
      <c r="G157" s="863" t="s">
        <v>1268</v>
      </c>
      <c r="H157" s="864"/>
      <c r="I157" s="867" t="s">
        <v>1249</v>
      </c>
      <c r="J157" s="868" t="s">
        <v>1269</v>
      </c>
      <c r="K157" s="868" t="s">
        <v>1270</v>
      </c>
    </row>
    <row r="158" spans="1:11">
      <c r="A158" s="843"/>
      <c r="B158" s="844"/>
      <c r="C158" s="844"/>
      <c r="D158" s="844"/>
      <c r="E158" s="844"/>
      <c r="F158" s="846"/>
      <c r="G158" s="865"/>
      <c r="H158" s="866"/>
      <c r="I158" s="867"/>
      <c r="J158" s="868"/>
      <c r="K158" s="867"/>
    </row>
    <row r="159" spans="1:11">
      <c r="A159" s="351"/>
      <c r="B159" s="330"/>
      <c r="C159" s="330"/>
      <c r="D159" s="330"/>
      <c r="E159" s="330"/>
      <c r="F159" s="323"/>
      <c r="G159" s="894"/>
      <c r="H159" s="895"/>
      <c r="I159" s="361"/>
      <c r="J159" s="362"/>
      <c r="K159" s="363"/>
    </row>
    <row r="160" spans="1:11">
      <c r="A160" s="351"/>
      <c r="B160" s="330"/>
      <c r="C160" s="330"/>
      <c r="D160" s="330"/>
      <c r="E160" s="330"/>
      <c r="F160" s="331"/>
      <c r="G160" s="851"/>
      <c r="H160" s="852"/>
      <c r="I160" s="365"/>
      <c r="J160" s="366"/>
      <c r="K160" s="335"/>
    </row>
    <row r="161" spans="1:11">
      <c r="A161" s="351"/>
      <c r="B161" s="330"/>
      <c r="C161" s="330"/>
      <c r="D161" s="330"/>
      <c r="E161" s="330"/>
      <c r="F161" s="331"/>
      <c r="G161" s="851"/>
      <c r="H161" s="852"/>
      <c r="I161" s="365"/>
      <c r="J161" s="366"/>
      <c r="K161" s="335"/>
    </row>
    <row r="162" spans="1:11">
      <c r="A162" s="351"/>
      <c r="B162" s="330"/>
      <c r="C162" s="330"/>
      <c r="D162" s="330"/>
      <c r="E162" s="330"/>
      <c r="F162" s="331"/>
      <c r="G162" s="851"/>
      <c r="H162" s="852"/>
      <c r="I162" s="365"/>
      <c r="J162" s="366"/>
      <c r="K162" s="335"/>
    </row>
    <row r="163" spans="1:11">
      <c r="A163" s="838" t="s">
        <v>1271</v>
      </c>
      <c r="B163" s="839"/>
      <c r="C163" s="839"/>
      <c r="D163" s="839"/>
      <c r="E163" s="839"/>
      <c r="F163" s="839"/>
      <c r="G163" s="839"/>
      <c r="H163" s="839"/>
      <c r="I163" s="839"/>
      <c r="J163" s="840"/>
      <c r="K163" s="367"/>
    </row>
    <row r="164" spans="1:11">
      <c r="A164" s="841" t="s">
        <v>1272</v>
      </c>
      <c r="B164" s="842"/>
      <c r="C164" s="842"/>
      <c r="D164" s="842"/>
      <c r="E164" s="842"/>
      <c r="F164" s="845"/>
      <c r="G164" s="863" t="s">
        <v>1268</v>
      </c>
      <c r="H164" s="864"/>
      <c r="I164" s="867" t="s">
        <v>1249</v>
      </c>
      <c r="J164" s="868" t="s">
        <v>1269</v>
      </c>
      <c r="K164" s="868" t="s">
        <v>1270</v>
      </c>
    </row>
    <row r="165" spans="1:11">
      <c r="A165" s="843"/>
      <c r="B165" s="844"/>
      <c r="C165" s="844"/>
      <c r="D165" s="844"/>
      <c r="E165" s="844"/>
      <c r="F165" s="846"/>
      <c r="G165" s="865"/>
      <c r="H165" s="866"/>
      <c r="I165" s="867"/>
      <c r="J165" s="868"/>
      <c r="K165" s="867"/>
    </row>
    <row r="166" spans="1:11">
      <c r="A166" s="665">
        <v>3</v>
      </c>
      <c r="B166" s="330" t="s">
        <v>1641</v>
      </c>
      <c r="C166" s="330"/>
      <c r="D166" s="330"/>
      <c r="E166" s="330"/>
      <c r="F166" s="323"/>
      <c r="G166" s="894">
        <v>1</v>
      </c>
      <c r="H166" s="895"/>
      <c r="I166" s="361" t="s">
        <v>1639</v>
      </c>
      <c r="J166" s="362">
        <v>204130.00000000003</v>
      </c>
      <c r="K166" s="363">
        <v>204130</v>
      </c>
    </row>
    <row r="167" spans="1:11">
      <c r="A167" s="351"/>
      <c r="B167" s="330"/>
      <c r="C167" s="330"/>
      <c r="D167" s="330"/>
      <c r="E167" s="330"/>
      <c r="F167" s="331"/>
      <c r="G167" s="851"/>
      <c r="H167" s="852"/>
      <c r="I167" s="365"/>
      <c r="J167" s="366"/>
      <c r="K167" s="335"/>
    </row>
    <row r="168" spans="1:11">
      <c r="A168" s="351"/>
      <c r="B168" s="330"/>
      <c r="C168" s="330"/>
      <c r="D168" s="330"/>
      <c r="E168" s="330"/>
      <c r="F168" s="331"/>
      <c r="G168" s="851"/>
      <c r="H168" s="852"/>
      <c r="I168" s="365"/>
      <c r="J168" s="366"/>
      <c r="K168" s="335"/>
    </row>
    <row r="169" spans="1:11">
      <c r="A169" s="352"/>
      <c r="B169" s="338"/>
      <c r="C169" s="338"/>
      <c r="D169" s="338"/>
      <c r="E169" s="338"/>
      <c r="F169" s="339"/>
      <c r="G169" s="836"/>
      <c r="H169" s="837"/>
      <c r="I169" s="368"/>
      <c r="J169" s="369"/>
      <c r="K169" s="343"/>
    </row>
    <row r="170" spans="1:11">
      <c r="A170" s="838" t="s">
        <v>1273</v>
      </c>
      <c r="B170" s="839"/>
      <c r="C170" s="839"/>
      <c r="D170" s="839"/>
      <c r="E170" s="839"/>
      <c r="F170" s="839"/>
      <c r="G170" s="839"/>
      <c r="H170" s="839"/>
      <c r="I170" s="839"/>
      <c r="J170" s="840"/>
      <c r="K170" s="370">
        <v>204130</v>
      </c>
    </row>
    <row r="171" spans="1:11">
      <c r="A171" s="841" t="s">
        <v>1274</v>
      </c>
      <c r="B171" s="842"/>
      <c r="C171" s="842"/>
      <c r="D171" s="842"/>
      <c r="E171" s="842"/>
      <c r="F171" s="845"/>
      <c r="G171" s="863" t="s">
        <v>1268</v>
      </c>
      <c r="H171" s="864"/>
      <c r="I171" s="867" t="s">
        <v>1249</v>
      </c>
      <c r="J171" s="868" t="s">
        <v>1269</v>
      </c>
      <c r="K171" s="868" t="s">
        <v>1270</v>
      </c>
    </row>
    <row r="172" spans="1:11">
      <c r="A172" s="843"/>
      <c r="B172" s="844"/>
      <c r="C172" s="844"/>
      <c r="D172" s="844"/>
      <c r="E172" s="844"/>
      <c r="F172" s="846"/>
      <c r="G172" s="865"/>
      <c r="H172" s="866"/>
      <c r="I172" s="867"/>
      <c r="J172" s="868"/>
      <c r="K172" s="867"/>
    </row>
    <row r="173" spans="1:11">
      <c r="A173" s="351"/>
      <c r="B173" s="330"/>
      <c r="C173" s="330"/>
      <c r="D173" s="330"/>
      <c r="E173" s="330"/>
      <c r="F173" s="331"/>
      <c r="G173" s="851"/>
      <c r="H173" s="852"/>
      <c r="I173" s="365"/>
      <c r="J173" s="366"/>
      <c r="K173" s="335"/>
    </row>
    <row r="174" spans="1:11">
      <c r="A174" s="351"/>
      <c r="B174" s="330"/>
      <c r="C174" s="330"/>
      <c r="D174" s="330"/>
      <c r="E174" s="330"/>
      <c r="F174" s="331"/>
      <c r="G174" s="851"/>
      <c r="H174" s="852"/>
      <c r="I174" s="365"/>
      <c r="J174" s="366"/>
      <c r="K174" s="335"/>
    </row>
    <row r="175" spans="1:11">
      <c r="A175" s="351"/>
      <c r="B175" s="330"/>
      <c r="C175" s="330"/>
      <c r="D175" s="330"/>
      <c r="E175" s="330"/>
      <c r="F175" s="331"/>
      <c r="G175" s="851"/>
      <c r="H175" s="852"/>
      <c r="I175" s="365"/>
      <c r="J175" s="366"/>
      <c r="K175" s="335"/>
    </row>
    <row r="176" spans="1:11">
      <c r="A176" s="352"/>
      <c r="B176" s="338"/>
      <c r="C176" s="338"/>
      <c r="D176" s="338"/>
      <c r="E176" s="338"/>
      <c r="F176" s="339"/>
      <c r="G176" s="836"/>
      <c r="H176" s="837"/>
      <c r="I176" s="368"/>
      <c r="J176" s="369"/>
      <c r="K176" s="343"/>
    </row>
    <row r="177" spans="1:11">
      <c r="A177" s="838" t="s">
        <v>1275</v>
      </c>
      <c r="B177" s="839"/>
      <c r="C177" s="839"/>
      <c r="D177" s="839"/>
      <c r="E177" s="839"/>
      <c r="F177" s="839"/>
      <c r="G177" s="839"/>
      <c r="H177" s="839"/>
      <c r="I177" s="839"/>
      <c r="J177" s="840"/>
      <c r="K177" s="357"/>
    </row>
    <row r="178" spans="1:11">
      <c r="A178" s="841" t="s">
        <v>1276</v>
      </c>
      <c r="B178" s="853"/>
      <c r="C178" s="856" t="s">
        <v>1277</v>
      </c>
      <c r="D178" s="371" t="s">
        <v>984</v>
      </c>
      <c r="E178" s="858" t="s">
        <v>889</v>
      </c>
      <c r="F178" s="858"/>
      <c r="G178" s="859"/>
      <c r="H178" s="860" t="s">
        <v>1278</v>
      </c>
      <c r="I178" s="861"/>
      <c r="J178" s="862"/>
      <c r="K178" s="801" t="s">
        <v>1279</v>
      </c>
    </row>
    <row r="179" spans="1:11">
      <c r="A179" s="854"/>
      <c r="B179" s="855"/>
      <c r="C179" s="857"/>
      <c r="D179" s="373"/>
      <c r="E179" s="372" t="s">
        <v>1280</v>
      </c>
      <c r="F179" s="374" t="s">
        <v>1281</v>
      </c>
      <c r="G179" s="375" t="s">
        <v>1282</v>
      </c>
      <c r="H179" s="372" t="s">
        <v>1280</v>
      </c>
      <c r="I179" s="374" t="s">
        <v>1281</v>
      </c>
      <c r="J179" s="374" t="s">
        <v>1282</v>
      </c>
      <c r="K179" s="802"/>
    </row>
    <row r="180" spans="1:11">
      <c r="A180" s="348"/>
      <c r="B180" s="323"/>
      <c r="C180" s="376"/>
      <c r="D180" s="377"/>
      <c r="E180" s="378"/>
      <c r="F180" s="379"/>
      <c r="G180" s="380"/>
      <c r="H180" s="364"/>
      <c r="I180" s="364"/>
      <c r="J180" s="381"/>
      <c r="K180" s="327"/>
    </row>
    <row r="181" spans="1:11">
      <c r="A181" s="351"/>
      <c r="B181" s="330"/>
      <c r="C181" s="376"/>
      <c r="D181" s="382"/>
      <c r="E181" s="383"/>
      <c r="F181" s="384"/>
      <c r="G181" s="385"/>
      <c r="H181" s="364"/>
      <c r="I181" s="364"/>
      <c r="J181" s="381"/>
      <c r="K181" s="335"/>
    </row>
    <row r="182" spans="1:11">
      <c r="A182" s="351"/>
      <c r="B182" s="330"/>
      <c r="C182" s="376"/>
      <c r="D182" s="382"/>
      <c r="E182" s="383"/>
      <c r="F182" s="384"/>
      <c r="G182" s="385"/>
      <c r="H182" s="364"/>
      <c r="I182" s="364"/>
      <c r="J182" s="381"/>
      <c r="K182" s="335"/>
    </row>
    <row r="183" spans="1:11">
      <c r="A183" s="352"/>
      <c r="B183" s="338"/>
      <c r="C183" s="386"/>
      <c r="D183" s="387"/>
      <c r="E183" s="388"/>
      <c r="F183" s="389"/>
      <c r="G183" s="390"/>
      <c r="H183" s="364"/>
      <c r="I183" s="364"/>
      <c r="J183" s="381"/>
      <c r="K183" s="343"/>
    </row>
    <row r="184" spans="1:11">
      <c r="A184" s="803" t="s">
        <v>1283</v>
      </c>
      <c r="B184" s="804"/>
      <c r="C184" s="804"/>
      <c r="D184" s="805"/>
      <c r="E184" s="804"/>
      <c r="F184" s="804"/>
      <c r="G184" s="804"/>
      <c r="H184" s="804"/>
      <c r="I184" s="804"/>
      <c r="J184" s="806"/>
      <c r="K184" s="357"/>
    </row>
    <row r="185" spans="1:11">
      <c r="A185" s="807" t="s">
        <v>1284</v>
      </c>
      <c r="B185" s="804"/>
      <c r="C185" s="804"/>
      <c r="D185" s="804"/>
      <c r="E185" s="804"/>
      <c r="F185" s="804"/>
      <c r="G185" s="804"/>
      <c r="H185" s="804"/>
      <c r="I185" s="804"/>
      <c r="J185" s="806"/>
      <c r="K185" s="367">
        <v>204130</v>
      </c>
    </row>
    <row r="186" spans="1:11">
      <c r="A186" s="807" t="s">
        <v>1225</v>
      </c>
      <c r="B186" s="804"/>
      <c r="C186" s="804"/>
      <c r="D186" s="804"/>
      <c r="E186" s="804"/>
      <c r="F186" s="804"/>
      <c r="G186" s="804"/>
      <c r="H186" s="804"/>
      <c r="I186" s="804"/>
      <c r="J186" s="806"/>
      <c r="K186" s="367">
        <v>42050.78</v>
      </c>
    </row>
    <row r="187" spans="1:11">
      <c r="A187" s="807" t="s">
        <v>1285</v>
      </c>
      <c r="B187" s="804"/>
      <c r="C187" s="804"/>
      <c r="D187" s="804"/>
      <c r="E187" s="804"/>
      <c r="F187" s="804"/>
      <c r="G187" s="804"/>
      <c r="H187" s="804"/>
      <c r="I187" s="804"/>
      <c r="J187" s="806"/>
      <c r="K187" s="367">
        <v>246180.78000000003</v>
      </c>
    </row>
    <row r="188" spans="1:11">
      <c r="A188" s="392"/>
      <c r="C188" s="392"/>
      <c r="D188" s="392"/>
      <c r="E188" s="392"/>
      <c r="F188" s="392"/>
      <c r="G188" s="392"/>
      <c r="H188" s="392"/>
      <c r="I188" s="392"/>
      <c r="J188" s="392"/>
      <c r="K188" s="392"/>
    </row>
    <row r="189" spans="1:11">
      <c r="A189" s="392"/>
      <c r="C189" s="392"/>
      <c r="D189" s="392"/>
      <c r="E189" s="392"/>
      <c r="F189" s="392"/>
      <c r="G189" s="392"/>
      <c r="H189" s="392"/>
      <c r="I189" s="392"/>
      <c r="J189" s="392"/>
      <c r="K189" s="392"/>
    </row>
    <row r="190" spans="1:11">
      <c r="A190" s="937" t="s">
        <v>1226</v>
      </c>
      <c r="B190" s="938"/>
      <c r="C190" s="938"/>
      <c r="D190" s="938"/>
      <c r="E190" s="938"/>
      <c r="F190" s="938"/>
      <c r="G190" s="938"/>
      <c r="H190" s="938"/>
      <c r="I190" s="938"/>
      <c r="J190" s="938"/>
      <c r="K190" s="939"/>
    </row>
    <row r="191" spans="1:11">
      <c r="A191" s="393" t="s">
        <v>1227</v>
      </c>
      <c r="B191" s="394"/>
      <c r="C191" s="940"/>
      <c r="D191" s="940"/>
      <c r="E191" s="940"/>
      <c r="F191" s="940"/>
      <c r="G191" s="940"/>
      <c r="H191" s="940"/>
      <c r="I191" s="940"/>
      <c r="J191" s="940"/>
      <c r="K191" s="941"/>
    </row>
    <row r="192" spans="1:11">
      <c r="A192" s="393" t="s">
        <v>1228</v>
      </c>
      <c r="B192" s="394"/>
      <c r="C192" s="395" t="s">
        <v>1229</v>
      </c>
      <c r="E192" s="942"/>
      <c r="F192" s="942"/>
      <c r="G192" s="942"/>
      <c r="H192" s="397"/>
      <c r="I192" s="395" t="s">
        <v>1230</v>
      </c>
      <c r="J192" s="943"/>
      <c r="K192" s="944"/>
    </row>
    <row r="193" spans="1:11">
      <c r="A193" s="398" t="s">
        <v>1231</v>
      </c>
      <c r="B193" s="399" t="s">
        <v>1232</v>
      </c>
      <c r="C193" s="400"/>
      <c r="D193" s="400"/>
      <c r="E193" s="400"/>
      <c r="F193" s="400"/>
      <c r="G193" s="400"/>
      <c r="H193" s="400"/>
      <c r="I193" s="400"/>
      <c r="J193" s="400"/>
      <c r="K193" s="401"/>
    </row>
    <row r="194" spans="1:11">
      <c r="A194" s="402" t="s">
        <v>1233</v>
      </c>
      <c r="B194" s="403"/>
      <c r="D194" s="404"/>
      <c r="E194" s="404"/>
      <c r="F194" s="404"/>
      <c r="G194" s="404"/>
      <c r="H194" s="404"/>
      <c r="I194" s="405"/>
      <c r="J194" s="406" t="s">
        <v>1234</v>
      </c>
      <c r="K194" s="407"/>
    </row>
    <row r="195" spans="1:11">
      <c r="A195" s="929" t="s">
        <v>1235</v>
      </c>
      <c r="B195" s="930"/>
      <c r="C195" s="930"/>
      <c r="D195" s="930"/>
      <c r="E195" s="930"/>
      <c r="F195" s="930"/>
      <c r="G195" s="930"/>
      <c r="H195" s="930"/>
      <c r="I195" s="931"/>
      <c r="J195" s="408" t="s">
        <v>1236</v>
      </c>
      <c r="K195" s="407" t="s">
        <v>1237</v>
      </c>
    </row>
    <row r="196" spans="1:11">
      <c r="A196" s="870" t="s">
        <v>1238</v>
      </c>
      <c r="B196" s="932"/>
      <c r="C196" s="815"/>
      <c r="D196" s="815"/>
      <c r="E196" s="869"/>
      <c r="F196" s="409" t="s">
        <v>1239</v>
      </c>
      <c r="G196" s="933" t="s">
        <v>1240</v>
      </c>
      <c r="H196" s="934"/>
      <c r="I196" s="830" t="s">
        <v>1241</v>
      </c>
      <c r="J196" s="830"/>
      <c r="K196" s="925" t="s">
        <v>1242</v>
      </c>
    </row>
    <row r="197" spans="1:11">
      <c r="A197" s="870"/>
      <c r="B197" s="932"/>
      <c r="C197" s="932"/>
      <c r="D197" s="932"/>
      <c r="E197" s="871"/>
      <c r="F197" s="409"/>
      <c r="G197" s="409" t="s">
        <v>1243</v>
      </c>
      <c r="H197" s="410" t="s">
        <v>1244</v>
      </c>
      <c r="I197" s="409" t="s">
        <v>1245</v>
      </c>
      <c r="J197" s="409" t="s">
        <v>1244</v>
      </c>
      <c r="K197" s="926"/>
    </row>
    <row r="198" spans="1:11" ht="23.25" customHeight="1">
      <c r="A198" s="412">
        <v>30001</v>
      </c>
      <c r="B198" s="413" t="s">
        <v>1246</v>
      </c>
      <c r="C198" s="413"/>
      <c r="D198" s="413"/>
      <c r="E198" s="414"/>
      <c r="F198" s="415">
        <v>1</v>
      </c>
      <c r="G198" s="416">
        <v>1</v>
      </c>
      <c r="H198" s="417">
        <v>0</v>
      </c>
      <c r="I198" s="418">
        <v>730.52</v>
      </c>
      <c r="J198" s="418">
        <v>278.76</v>
      </c>
      <c r="K198" s="419">
        <v>730.52</v>
      </c>
    </row>
    <row r="199" spans="1:11">
      <c r="A199" s="420"/>
      <c r="B199" s="421"/>
      <c r="C199" s="421"/>
      <c r="D199" s="421"/>
      <c r="E199" s="422"/>
      <c r="F199" s="423"/>
      <c r="G199" s="424"/>
      <c r="H199" s="425"/>
      <c r="I199" s="426"/>
      <c r="J199" s="426"/>
      <c r="K199" s="427"/>
    </row>
    <row r="200" spans="1:11">
      <c r="A200" s="420"/>
      <c r="B200" s="421"/>
      <c r="C200" s="421"/>
      <c r="D200" s="421"/>
      <c r="E200" s="422"/>
      <c r="F200" s="423"/>
      <c r="G200" s="424"/>
      <c r="H200" s="425"/>
      <c r="I200" s="426"/>
      <c r="J200" s="426"/>
      <c r="K200" s="427"/>
    </row>
    <row r="201" spans="1:11" s="194" customFormat="1">
      <c r="A201" s="420"/>
      <c r="B201" s="421"/>
      <c r="C201" s="421"/>
      <c r="D201" s="421"/>
      <c r="E201" s="422"/>
      <c r="F201" s="423"/>
      <c r="G201" s="424"/>
      <c r="H201" s="425"/>
      <c r="I201" s="426"/>
      <c r="J201" s="426"/>
      <c r="K201" s="427"/>
    </row>
    <row r="202" spans="1:11" s="194" customFormat="1">
      <c r="A202" s="420"/>
      <c r="B202" s="421"/>
      <c r="C202" s="421"/>
      <c r="D202" s="421"/>
      <c r="E202" s="422"/>
      <c r="F202" s="423"/>
      <c r="G202" s="424"/>
      <c r="H202" s="425"/>
      <c r="I202" s="426"/>
      <c r="J202" s="426"/>
      <c r="K202" s="427"/>
    </row>
    <row r="203" spans="1:11" s="194" customFormat="1">
      <c r="A203" s="420"/>
      <c r="B203" s="421"/>
      <c r="C203" s="421"/>
      <c r="D203" s="421"/>
      <c r="E203" s="422"/>
      <c r="F203" s="423"/>
      <c r="G203" s="424"/>
      <c r="H203" s="425"/>
      <c r="I203" s="426"/>
      <c r="J203" s="426"/>
      <c r="K203" s="427"/>
    </row>
    <row r="204" spans="1:11" s="194" customFormat="1">
      <c r="A204" s="420"/>
      <c r="B204" s="421"/>
      <c r="C204" s="421"/>
      <c r="D204" s="421"/>
      <c r="E204" s="422"/>
      <c r="F204" s="423"/>
      <c r="G204" s="424"/>
      <c r="H204" s="425"/>
      <c r="I204" s="426"/>
      <c r="J204" s="426"/>
      <c r="K204" s="427"/>
    </row>
    <row r="205" spans="1:11" s="194" customFormat="1">
      <c r="A205" s="428"/>
      <c r="B205" s="429"/>
      <c r="C205" s="429"/>
      <c r="D205" s="429"/>
      <c r="E205" s="430"/>
      <c r="F205" s="431"/>
      <c r="G205" s="432"/>
      <c r="H205" s="433"/>
      <c r="I205" s="434"/>
      <c r="J205" s="434"/>
      <c r="K205" s="435"/>
    </row>
    <row r="206" spans="1:11" s="194" customFormat="1">
      <c r="A206" s="935" t="s">
        <v>1247</v>
      </c>
      <c r="B206" s="936"/>
      <c r="C206" s="936"/>
      <c r="D206" s="936"/>
      <c r="E206" s="936"/>
      <c r="F206" s="834"/>
      <c r="G206" s="834"/>
      <c r="H206" s="834"/>
      <c r="I206" s="834"/>
      <c r="J206" s="835"/>
      <c r="K206" s="436">
        <v>730.52</v>
      </c>
    </row>
    <row r="207" spans="1:11" s="194" customFormat="1">
      <c r="A207" s="814" t="s">
        <v>1248</v>
      </c>
      <c r="B207" s="815"/>
      <c r="C207" s="815"/>
      <c r="D207" s="815"/>
      <c r="E207" s="815"/>
      <c r="F207" s="437"/>
      <c r="G207" s="437"/>
      <c r="H207" s="921" t="s">
        <v>1239</v>
      </c>
      <c r="I207" s="923" t="s">
        <v>1249</v>
      </c>
      <c r="J207" s="925" t="s">
        <v>1250</v>
      </c>
      <c r="K207" s="925" t="s">
        <v>1242</v>
      </c>
    </row>
    <row r="208" spans="1:11" s="194" customFormat="1" ht="15">
      <c r="A208" s="816"/>
      <c r="B208" s="817"/>
      <c r="C208" s="817"/>
      <c r="D208" s="817"/>
      <c r="E208" s="817"/>
      <c r="F208" s="438"/>
      <c r="G208" s="666"/>
      <c r="H208" s="922"/>
      <c r="I208" s="924"/>
      <c r="J208" s="926"/>
      <c r="K208" s="926"/>
    </row>
    <row r="209" spans="1:11">
      <c r="A209" s="439">
        <v>20002</v>
      </c>
      <c r="B209" s="927" t="s">
        <v>1251</v>
      </c>
      <c r="C209" s="927"/>
      <c r="D209" s="927"/>
      <c r="E209" s="927"/>
      <c r="F209" s="927"/>
      <c r="G209" s="928"/>
      <c r="H209" s="440">
        <v>0.4</v>
      </c>
      <c r="I209" s="441" t="s">
        <v>1252</v>
      </c>
      <c r="J209" s="442">
        <v>24.3</v>
      </c>
      <c r="K209" s="442">
        <v>9.7200000000000006</v>
      </c>
    </row>
    <row r="210" spans="1:11" ht="15.75" customHeight="1">
      <c r="A210" s="443">
        <v>20031</v>
      </c>
      <c r="B210" s="919" t="s">
        <v>1253</v>
      </c>
      <c r="C210" s="919"/>
      <c r="D210" s="919"/>
      <c r="E210" s="919"/>
      <c r="F210" s="919"/>
      <c r="G210" s="920"/>
      <c r="H210" s="440">
        <v>2</v>
      </c>
      <c r="I210" s="441" t="s">
        <v>1252</v>
      </c>
      <c r="J210" s="442">
        <v>13.64</v>
      </c>
      <c r="K210" s="442">
        <v>27.28</v>
      </c>
    </row>
    <row r="211" spans="1:11">
      <c r="A211" s="443">
        <v>11</v>
      </c>
      <c r="B211" s="919" t="s">
        <v>1255</v>
      </c>
      <c r="C211" s="919"/>
      <c r="D211" s="919"/>
      <c r="E211" s="919"/>
      <c r="F211" s="919"/>
      <c r="G211" s="920"/>
      <c r="H211" s="440">
        <v>1.1200000000000001</v>
      </c>
      <c r="I211" s="441" t="s">
        <v>1256</v>
      </c>
      <c r="J211" s="442">
        <v>0</v>
      </c>
      <c r="K211" s="442">
        <v>0.41</v>
      </c>
    </row>
    <row r="212" spans="1:11">
      <c r="A212" s="443">
        <v>12</v>
      </c>
      <c r="B212" s="919" t="s">
        <v>1258</v>
      </c>
      <c r="C212" s="919"/>
      <c r="D212" s="919"/>
      <c r="E212" s="919"/>
      <c r="F212" s="919"/>
      <c r="G212" s="920"/>
      <c r="H212" s="440">
        <v>9.6</v>
      </c>
      <c r="I212" s="441" t="s">
        <v>1256</v>
      </c>
      <c r="J212" s="442">
        <v>0</v>
      </c>
      <c r="K212" s="442">
        <v>3.55</v>
      </c>
    </row>
    <row r="213" spans="1:11">
      <c r="A213" s="443">
        <v>13</v>
      </c>
      <c r="B213" s="919" t="s">
        <v>1260</v>
      </c>
      <c r="C213" s="919"/>
      <c r="D213" s="919"/>
      <c r="E213" s="919"/>
      <c r="F213" s="919"/>
      <c r="G213" s="920"/>
      <c r="H213" s="440">
        <v>4.79</v>
      </c>
      <c r="I213" s="441" t="s">
        <v>1256</v>
      </c>
      <c r="J213" s="442">
        <v>0</v>
      </c>
      <c r="K213" s="442">
        <v>1.77</v>
      </c>
    </row>
    <row r="214" spans="1:11">
      <c r="A214" s="443">
        <v>14</v>
      </c>
      <c r="B214" s="919" t="s">
        <v>1262</v>
      </c>
      <c r="C214" s="919"/>
      <c r="D214" s="919"/>
      <c r="E214" s="919"/>
      <c r="F214" s="919"/>
      <c r="G214" s="920"/>
      <c r="H214" s="440">
        <v>5</v>
      </c>
      <c r="I214" s="441" t="s">
        <v>1256</v>
      </c>
      <c r="J214" s="442">
        <v>0</v>
      </c>
      <c r="K214" s="442">
        <v>1.85</v>
      </c>
    </row>
    <row r="215" spans="1:11">
      <c r="A215" s="444"/>
      <c r="B215" s="919"/>
      <c r="C215" s="919"/>
      <c r="D215" s="919"/>
      <c r="E215" s="919"/>
      <c r="F215" s="919"/>
      <c r="G215" s="920"/>
      <c r="H215" s="440"/>
      <c r="I215" s="441"/>
      <c r="J215" s="426"/>
      <c r="K215" s="426"/>
    </row>
    <row r="216" spans="1:11">
      <c r="A216" s="445"/>
      <c r="B216" s="879"/>
      <c r="C216" s="879"/>
      <c r="D216" s="879"/>
      <c r="E216" s="879"/>
      <c r="F216" s="879"/>
      <c r="G216" s="880"/>
      <c r="H216" s="446"/>
      <c r="I216" s="447"/>
      <c r="J216" s="434"/>
      <c r="K216" s="434"/>
    </row>
    <row r="217" spans="1:11" ht="15">
      <c r="A217" s="448"/>
      <c r="C217" s="667"/>
      <c r="D217" s="833" t="s">
        <v>1263</v>
      </c>
      <c r="E217" s="834"/>
      <c r="F217" s="834"/>
      <c r="G217" s="834"/>
      <c r="H217" s="834"/>
      <c r="I217" s="834"/>
      <c r="J217" s="835"/>
      <c r="K217" s="449">
        <v>44.58</v>
      </c>
    </row>
    <row r="218" spans="1:11">
      <c r="A218" s="448" t="s">
        <v>1264</v>
      </c>
      <c r="B218" s="437"/>
      <c r="C218" s="450">
        <v>1609.5555000000002</v>
      </c>
      <c r="D218" s="881" t="s">
        <v>1265</v>
      </c>
      <c r="E218" s="882"/>
      <c r="F218" s="882"/>
      <c r="G218" s="882"/>
      <c r="H218" s="882"/>
      <c r="I218" s="882"/>
      <c r="J218" s="883"/>
      <c r="K218" s="449">
        <v>775.1</v>
      </c>
    </row>
    <row r="219" spans="1:11">
      <c r="A219" s="451"/>
      <c r="B219" s="437"/>
      <c r="C219" s="452"/>
      <c r="D219" s="918" t="s">
        <v>1266</v>
      </c>
      <c r="E219" s="918"/>
      <c r="F219" s="834"/>
      <c r="G219" s="834"/>
      <c r="H219" s="834"/>
      <c r="I219" s="834"/>
      <c r="J219" s="835"/>
      <c r="K219" s="449">
        <v>0.48</v>
      </c>
    </row>
    <row r="220" spans="1:11">
      <c r="A220" s="814" t="s">
        <v>1267</v>
      </c>
      <c r="B220" s="815"/>
      <c r="C220" s="815"/>
      <c r="D220" s="815"/>
      <c r="E220" s="815"/>
      <c r="F220" s="818"/>
      <c r="G220" s="820" t="s">
        <v>1268</v>
      </c>
      <c r="H220" s="821"/>
      <c r="I220" s="824" t="s">
        <v>1249</v>
      </c>
      <c r="J220" s="813" t="s">
        <v>1269</v>
      </c>
      <c r="K220" s="813" t="s">
        <v>1270</v>
      </c>
    </row>
    <row r="221" spans="1:11">
      <c r="A221" s="816"/>
      <c r="B221" s="817"/>
      <c r="C221" s="817"/>
      <c r="D221" s="817"/>
      <c r="E221" s="817"/>
      <c r="F221" s="819"/>
      <c r="G221" s="822"/>
      <c r="H221" s="823"/>
      <c r="I221" s="824"/>
      <c r="J221" s="813"/>
      <c r="K221" s="824"/>
    </row>
    <row r="222" spans="1:11">
      <c r="A222" s="444"/>
      <c r="B222" s="421"/>
      <c r="C222" s="421"/>
      <c r="D222" s="421"/>
      <c r="E222" s="421"/>
      <c r="F222" s="414"/>
      <c r="G222" s="825"/>
      <c r="H222" s="826"/>
      <c r="I222" s="453"/>
      <c r="J222" s="454"/>
      <c r="K222" s="455"/>
    </row>
    <row r="223" spans="1:11">
      <c r="A223" s="444"/>
      <c r="B223" s="421"/>
      <c r="C223" s="421"/>
      <c r="D223" s="421"/>
      <c r="E223" s="421"/>
      <c r="F223" s="422"/>
      <c r="G223" s="827"/>
      <c r="H223" s="828"/>
      <c r="I223" s="457"/>
      <c r="J223" s="458"/>
      <c r="K223" s="426"/>
    </row>
    <row r="224" spans="1:11">
      <c r="A224" s="444"/>
      <c r="B224" s="421"/>
      <c r="C224" s="421"/>
      <c r="D224" s="421"/>
      <c r="E224" s="421"/>
      <c r="F224" s="422"/>
      <c r="G224" s="827"/>
      <c r="H224" s="828"/>
      <c r="I224" s="457"/>
      <c r="J224" s="458"/>
      <c r="K224" s="426"/>
    </row>
    <row r="225" spans="1:11">
      <c r="A225" s="444"/>
      <c r="B225" s="421"/>
      <c r="C225" s="421"/>
      <c r="D225" s="421"/>
      <c r="E225" s="421"/>
      <c r="F225" s="422"/>
      <c r="G225" s="827"/>
      <c r="H225" s="828"/>
      <c r="I225" s="457"/>
      <c r="J225" s="458"/>
      <c r="K225" s="426"/>
    </row>
    <row r="226" spans="1:11">
      <c r="A226" s="833" t="s">
        <v>1271</v>
      </c>
      <c r="B226" s="834"/>
      <c r="C226" s="834"/>
      <c r="D226" s="834"/>
      <c r="E226" s="834"/>
      <c r="F226" s="834"/>
      <c r="G226" s="834"/>
      <c r="H226" s="834"/>
      <c r="I226" s="834"/>
      <c r="J226" s="835"/>
      <c r="K226" s="459"/>
    </row>
    <row r="227" spans="1:11">
      <c r="A227" s="814" t="s">
        <v>1272</v>
      </c>
      <c r="B227" s="815"/>
      <c r="C227" s="815"/>
      <c r="D227" s="815"/>
      <c r="E227" s="815"/>
      <c r="F227" s="818"/>
      <c r="G227" s="820" t="s">
        <v>1268</v>
      </c>
      <c r="H227" s="821"/>
      <c r="I227" s="824" t="s">
        <v>1249</v>
      </c>
      <c r="J227" s="813" t="s">
        <v>1269</v>
      </c>
      <c r="K227" s="813" t="s">
        <v>1270</v>
      </c>
    </row>
    <row r="228" spans="1:11">
      <c r="A228" s="816"/>
      <c r="B228" s="817"/>
      <c r="C228" s="817"/>
      <c r="D228" s="817"/>
      <c r="E228" s="817"/>
      <c r="F228" s="819"/>
      <c r="G228" s="822"/>
      <c r="H228" s="823"/>
      <c r="I228" s="824"/>
      <c r="J228" s="813"/>
      <c r="K228" s="824"/>
    </row>
    <row r="229" spans="1:11">
      <c r="A229" s="444"/>
      <c r="B229" s="421"/>
      <c r="C229" s="421"/>
      <c r="D229" s="421"/>
      <c r="E229" s="421"/>
      <c r="F229" s="422"/>
      <c r="G229" s="827"/>
      <c r="H229" s="828"/>
      <c r="I229" s="457"/>
      <c r="J229" s="458"/>
      <c r="K229" s="426"/>
    </row>
    <row r="230" spans="1:11">
      <c r="A230" s="444"/>
      <c r="B230" s="421"/>
      <c r="C230" s="421"/>
      <c r="D230" s="421"/>
      <c r="E230" s="421"/>
      <c r="F230" s="422"/>
      <c r="G230" s="827"/>
      <c r="H230" s="828"/>
      <c r="I230" s="457"/>
      <c r="J230" s="458"/>
      <c r="K230" s="426"/>
    </row>
    <row r="231" spans="1:11">
      <c r="A231" s="444"/>
      <c r="B231" s="421"/>
      <c r="C231" s="421"/>
      <c r="D231" s="421"/>
      <c r="E231" s="421"/>
      <c r="F231" s="422"/>
      <c r="G231" s="827"/>
      <c r="H231" s="828"/>
      <c r="I231" s="457"/>
      <c r="J231" s="458"/>
      <c r="K231" s="426"/>
    </row>
    <row r="232" spans="1:11">
      <c r="A232" s="445"/>
      <c r="B232" s="429"/>
      <c r="C232" s="429"/>
      <c r="D232" s="429"/>
      <c r="E232" s="429"/>
      <c r="F232" s="430"/>
      <c r="G232" s="831"/>
      <c r="H232" s="832"/>
      <c r="I232" s="460"/>
      <c r="J232" s="461"/>
      <c r="K232" s="434"/>
    </row>
    <row r="233" spans="1:11">
      <c r="A233" s="833" t="s">
        <v>1273</v>
      </c>
      <c r="B233" s="834"/>
      <c r="C233" s="834"/>
      <c r="D233" s="834"/>
      <c r="E233" s="834"/>
      <c r="F233" s="834"/>
      <c r="G233" s="834"/>
      <c r="H233" s="834"/>
      <c r="I233" s="834"/>
      <c r="J233" s="835"/>
      <c r="K233" s="459"/>
    </row>
    <row r="234" spans="1:11">
      <c r="A234" s="814" t="s">
        <v>1274</v>
      </c>
      <c r="B234" s="815"/>
      <c r="C234" s="815"/>
      <c r="D234" s="815"/>
      <c r="E234" s="815"/>
      <c r="F234" s="818"/>
      <c r="G234" s="820" t="s">
        <v>1268</v>
      </c>
      <c r="H234" s="821"/>
      <c r="I234" s="824" t="s">
        <v>1249</v>
      </c>
      <c r="J234" s="813" t="s">
        <v>1269</v>
      </c>
      <c r="K234" s="813" t="s">
        <v>1270</v>
      </c>
    </row>
    <row r="235" spans="1:11">
      <c r="A235" s="816"/>
      <c r="B235" s="817"/>
      <c r="C235" s="817"/>
      <c r="D235" s="817"/>
      <c r="E235" s="817"/>
      <c r="F235" s="819"/>
      <c r="G235" s="822"/>
      <c r="H235" s="823"/>
      <c r="I235" s="824"/>
      <c r="J235" s="813"/>
      <c r="K235" s="824"/>
    </row>
    <row r="236" spans="1:11">
      <c r="A236" s="444"/>
      <c r="B236" s="421"/>
      <c r="C236" s="421"/>
      <c r="D236" s="421"/>
      <c r="E236" s="421"/>
      <c r="F236" s="422"/>
      <c r="G236" s="827"/>
      <c r="H236" s="828"/>
      <c r="I236" s="457"/>
      <c r="J236" s="458"/>
      <c r="K236" s="426"/>
    </row>
    <row r="237" spans="1:11">
      <c r="A237" s="444"/>
      <c r="B237" s="421"/>
      <c r="C237" s="421"/>
      <c r="D237" s="421"/>
      <c r="E237" s="421"/>
      <c r="F237" s="422"/>
      <c r="G237" s="827"/>
      <c r="H237" s="828"/>
      <c r="I237" s="457"/>
      <c r="J237" s="458"/>
      <c r="K237" s="426"/>
    </row>
    <row r="238" spans="1:11">
      <c r="A238" s="444"/>
      <c r="B238" s="421"/>
      <c r="C238" s="421"/>
      <c r="D238" s="421"/>
      <c r="E238" s="421"/>
      <c r="F238" s="422"/>
      <c r="G238" s="827"/>
      <c r="H238" s="828"/>
      <c r="I238" s="457"/>
      <c r="J238" s="458"/>
      <c r="K238" s="426"/>
    </row>
    <row r="239" spans="1:11">
      <c r="A239" s="445"/>
      <c r="B239" s="429"/>
      <c r="C239" s="429"/>
      <c r="D239" s="429"/>
      <c r="E239" s="429"/>
      <c r="F239" s="430"/>
      <c r="G239" s="831"/>
      <c r="H239" s="832"/>
      <c r="I239" s="460"/>
      <c r="J239" s="461"/>
      <c r="K239" s="434"/>
    </row>
    <row r="240" spans="1:11">
      <c r="A240" s="833" t="s">
        <v>1275</v>
      </c>
      <c r="B240" s="834"/>
      <c r="C240" s="834"/>
      <c r="D240" s="834"/>
      <c r="E240" s="834"/>
      <c r="F240" s="834"/>
      <c r="G240" s="834"/>
      <c r="H240" s="834"/>
      <c r="I240" s="834"/>
      <c r="J240" s="835"/>
      <c r="K240" s="459"/>
    </row>
    <row r="241" spans="1:11">
      <c r="A241" s="814" t="s">
        <v>1276</v>
      </c>
      <c r="B241" s="869"/>
      <c r="C241" s="872" t="s">
        <v>1277</v>
      </c>
      <c r="D241" s="462" t="s">
        <v>984</v>
      </c>
      <c r="E241" s="874" t="s">
        <v>889</v>
      </c>
      <c r="F241" s="874"/>
      <c r="G241" s="875"/>
      <c r="H241" s="876" t="s">
        <v>1278</v>
      </c>
      <c r="I241" s="877"/>
      <c r="J241" s="878"/>
      <c r="K241" s="829" t="s">
        <v>1279</v>
      </c>
    </row>
    <row r="242" spans="1:11">
      <c r="A242" s="870"/>
      <c r="B242" s="871"/>
      <c r="C242" s="873"/>
      <c r="D242" s="464"/>
      <c r="E242" s="463" t="s">
        <v>1280</v>
      </c>
      <c r="F242" s="465" t="s">
        <v>1281</v>
      </c>
      <c r="G242" s="466" t="s">
        <v>1282</v>
      </c>
      <c r="H242" s="463" t="s">
        <v>1280</v>
      </c>
      <c r="I242" s="465" t="s">
        <v>1281</v>
      </c>
      <c r="J242" s="465" t="s">
        <v>1282</v>
      </c>
      <c r="K242" s="830"/>
    </row>
    <row r="243" spans="1:11">
      <c r="A243" s="467"/>
      <c r="B243" s="414"/>
      <c r="C243" s="468"/>
      <c r="D243" s="469"/>
      <c r="E243" s="470"/>
      <c r="F243" s="471"/>
      <c r="G243" s="472"/>
      <c r="H243" s="456"/>
      <c r="I243" s="456"/>
      <c r="J243" s="473"/>
      <c r="K243" s="455"/>
    </row>
    <row r="244" spans="1:11">
      <c r="A244" s="444"/>
      <c r="B244" s="421"/>
      <c r="C244" s="468"/>
      <c r="D244" s="474"/>
      <c r="E244" s="475"/>
      <c r="F244" s="476"/>
      <c r="G244" s="477"/>
      <c r="H244" s="456"/>
      <c r="I244" s="456"/>
      <c r="J244" s="473"/>
      <c r="K244" s="426"/>
    </row>
    <row r="245" spans="1:11">
      <c r="A245" s="444"/>
      <c r="B245" s="421"/>
      <c r="C245" s="468"/>
      <c r="D245" s="474"/>
      <c r="E245" s="475"/>
      <c r="F245" s="476"/>
      <c r="G245" s="477"/>
      <c r="H245" s="456"/>
      <c r="I245" s="456"/>
      <c r="J245" s="473"/>
      <c r="K245" s="426"/>
    </row>
    <row r="246" spans="1:11">
      <c r="A246" s="445"/>
      <c r="B246" s="429"/>
      <c r="C246" s="478"/>
      <c r="D246" s="479"/>
      <c r="E246" s="480"/>
      <c r="F246" s="481"/>
      <c r="G246" s="482"/>
      <c r="H246" s="456"/>
      <c r="I246" s="456"/>
      <c r="J246" s="473"/>
      <c r="K246" s="434"/>
    </row>
    <row r="247" spans="1:11">
      <c r="A247" s="811" t="s">
        <v>1283</v>
      </c>
      <c r="B247" s="809"/>
      <c r="C247" s="809"/>
      <c r="D247" s="812"/>
      <c r="E247" s="809"/>
      <c r="F247" s="809"/>
      <c r="G247" s="809"/>
      <c r="H247" s="809"/>
      <c r="I247" s="809"/>
      <c r="J247" s="810"/>
      <c r="K247" s="459"/>
    </row>
    <row r="248" spans="1:11">
      <c r="A248" s="808" t="s">
        <v>1284</v>
      </c>
      <c r="B248" s="809"/>
      <c r="C248" s="809"/>
      <c r="D248" s="809"/>
      <c r="E248" s="809"/>
      <c r="F248" s="809"/>
      <c r="G248" s="809"/>
      <c r="H248" s="809"/>
      <c r="I248" s="809"/>
      <c r="J248" s="810"/>
      <c r="K248" s="449">
        <v>0.48</v>
      </c>
    </row>
    <row r="249" spans="1:11">
      <c r="A249" s="808" t="s">
        <v>1225</v>
      </c>
      <c r="B249" s="809"/>
      <c r="C249" s="809"/>
      <c r="D249" s="809"/>
      <c r="E249" s="809"/>
      <c r="F249" s="809"/>
      <c r="G249" s="809"/>
      <c r="H249" s="809"/>
      <c r="I249" s="809"/>
      <c r="J249" s="810"/>
      <c r="K249" s="449">
        <v>0.09</v>
      </c>
    </row>
    <row r="250" spans="1:11">
      <c r="A250" s="808" t="s">
        <v>1285</v>
      </c>
      <c r="B250" s="809"/>
      <c r="C250" s="809"/>
      <c r="D250" s="809"/>
      <c r="E250" s="809"/>
      <c r="F250" s="809"/>
      <c r="G250" s="809"/>
      <c r="H250" s="809"/>
      <c r="I250" s="809"/>
      <c r="J250" s="810"/>
      <c r="K250" s="449">
        <v>0.56999999999999995</v>
      </c>
    </row>
    <row r="253" spans="1:11">
      <c r="A253" s="937" t="s">
        <v>1226</v>
      </c>
      <c r="B253" s="938"/>
      <c r="C253" s="938"/>
      <c r="D253" s="938"/>
      <c r="E253" s="938"/>
      <c r="F253" s="938"/>
      <c r="G253" s="938"/>
      <c r="H253" s="938"/>
      <c r="I253" s="938"/>
      <c r="J253" s="938"/>
      <c r="K253" s="939"/>
    </row>
    <row r="254" spans="1:11">
      <c r="A254" s="393" t="s">
        <v>1227</v>
      </c>
      <c r="B254" s="394"/>
      <c r="C254" s="940"/>
      <c r="D254" s="940"/>
      <c r="E254" s="940"/>
      <c r="F254" s="940"/>
      <c r="G254" s="940"/>
      <c r="H254" s="940"/>
      <c r="I254" s="940"/>
      <c r="J254" s="940"/>
      <c r="K254" s="941"/>
    </row>
    <row r="255" spans="1:11">
      <c r="A255" s="393" t="s">
        <v>1228</v>
      </c>
      <c r="B255" s="394"/>
      <c r="C255" s="395" t="s">
        <v>1229</v>
      </c>
      <c r="E255" s="942"/>
      <c r="F255" s="942"/>
      <c r="G255" s="942"/>
      <c r="H255" s="397"/>
      <c r="I255" s="395" t="s">
        <v>1230</v>
      </c>
      <c r="J255" s="943"/>
      <c r="K255" s="944"/>
    </row>
    <row r="256" spans="1:11">
      <c r="A256" s="398" t="s">
        <v>1231</v>
      </c>
      <c r="B256" s="399" t="s">
        <v>1286</v>
      </c>
      <c r="C256" s="400"/>
      <c r="D256" s="400"/>
      <c r="E256" s="400"/>
      <c r="F256" s="400"/>
      <c r="G256" s="400"/>
      <c r="H256" s="400"/>
      <c r="I256" s="400"/>
      <c r="J256" s="400"/>
      <c r="K256" s="401"/>
    </row>
    <row r="257" spans="1:11">
      <c r="A257" s="402" t="s">
        <v>1233</v>
      </c>
      <c r="B257" s="403"/>
      <c r="D257" s="404"/>
      <c r="E257" s="404"/>
      <c r="F257" s="404"/>
      <c r="G257" s="404"/>
      <c r="H257" s="404"/>
      <c r="I257" s="405"/>
      <c r="J257" s="406" t="s">
        <v>1234</v>
      </c>
      <c r="K257" s="407"/>
    </row>
    <row r="258" spans="1:11">
      <c r="A258" s="929" t="s">
        <v>1287</v>
      </c>
      <c r="B258" s="930"/>
      <c r="C258" s="930"/>
      <c r="D258" s="930"/>
      <c r="E258" s="930"/>
      <c r="F258" s="930"/>
      <c r="G258" s="930"/>
      <c r="H258" s="930"/>
      <c r="I258" s="931"/>
      <c r="J258" s="408" t="s">
        <v>1236</v>
      </c>
      <c r="K258" s="407" t="s">
        <v>989</v>
      </c>
    </row>
    <row r="259" spans="1:11">
      <c r="A259" s="870" t="s">
        <v>1238</v>
      </c>
      <c r="B259" s="932"/>
      <c r="C259" s="815"/>
      <c r="D259" s="815"/>
      <c r="E259" s="869"/>
      <c r="F259" s="409" t="s">
        <v>1239</v>
      </c>
      <c r="G259" s="933" t="s">
        <v>1240</v>
      </c>
      <c r="H259" s="934"/>
      <c r="I259" s="830" t="s">
        <v>1241</v>
      </c>
      <c r="J259" s="830"/>
      <c r="K259" s="925" t="s">
        <v>1242</v>
      </c>
    </row>
    <row r="260" spans="1:11">
      <c r="A260" s="870"/>
      <c r="B260" s="932"/>
      <c r="C260" s="932"/>
      <c r="D260" s="932"/>
      <c r="E260" s="871"/>
      <c r="F260" s="409"/>
      <c r="G260" s="409" t="s">
        <v>1243</v>
      </c>
      <c r="H260" s="410" t="s">
        <v>1244</v>
      </c>
      <c r="I260" s="409" t="s">
        <v>1245</v>
      </c>
      <c r="J260" s="409" t="s">
        <v>1244</v>
      </c>
      <c r="K260" s="926"/>
    </row>
    <row r="261" spans="1:11" ht="19.149999999999999" customHeight="1">
      <c r="A261" s="412">
        <v>30046</v>
      </c>
      <c r="B261" s="413" t="s">
        <v>1288</v>
      </c>
      <c r="C261" s="413"/>
      <c r="D261" s="413"/>
      <c r="E261" s="414"/>
      <c r="F261" s="415">
        <v>1</v>
      </c>
      <c r="G261" s="416">
        <v>0.53</v>
      </c>
      <c r="H261" s="417">
        <v>0.47</v>
      </c>
      <c r="I261" s="418">
        <v>274.86</v>
      </c>
      <c r="J261" s="418">
        <v>116.89</v>
      </c>
      <c r="K261" s="419">
        <v>200.6</v>
      </c>
    </row>
    <row r="262" spans="1:11" ht="22.5">
      <c r="A262" s="483">
        <v>30009</v>
      </c>
      <c r="B262" s="421" t="s">
        <v>1289</v>
      </c>
      <c r="C262" s="421"/>
      <c r="D262" s="421"/>
      <c r="E262" s="422"/>
      <c r="F262" s="423">
        <v>3</v>
      </c>
      <c r="G262" s="484">
        <v>0.88</v>
      </c>
      <c r="H262" s="485">
        <v>0.12</v>
      </c>
      <c r="I262" s="442">
        <v>211.29</v>
      </c>
      <c r="J262" s="442">
        <v>93.82</v>
      </c>
      <c r="K262" s="486">
        <v>591.54</v>
      </c>
    </row>
    <row r="263" spans="1:11">
      <c r="A263" s="483">
        <v>30040</v>
      </c>
      <c r="B263" s="421" t="s">
        <v>1290</v>
      </c>
      <c r="C263" s="421"/>
      <c r="D263" s="421"/>
      <c r="E263" s="422"/>
      <c r="F263" s="423">
        <v>2</v>
      </c>
      <c r="G263" s="484">
        <v>0.95</v>
      </c>
      <c r="H263" s="485">
        <v>0.05</v>
      </c>
      <c r="I263" s="442">
        <v>285.39999999999998</v>
      </c>
      <c r="J263" s="442">
        <v>62.1</v>
      </c>
      <c r="K263" s="486">
        <v>548.46</v>
      </c>
    </row>
    <row r="264" spans="1:11" s="194" customFormat="1" ht="22.5">
      <c r="A264" s="483">
        <v>30014</v>
      </c>
      <c r="B264" s="421" t="s">
        <v>1291</v>
      </c>
      <c r="C264" s="421"/>
      <c r="D264" s="421"/>
      <c r="E264" s="422"/>
      <c r="F264" s="423">
        <v>1</v>
      </c>
      <c r="G264" s="484">
        <v>0.87</v>
      </c>
      <c r="H264" s="485">
        <v>0.13</v>
      </c>
      <c r="I264" s="442">
        <v>239.85</v>
      </c>
      <c r="J264" s="442">
        <v>102.75</v>
      </c>
      <c r="K264" s="486">
        <v>222.01</v>
      </c>
    </row>
    <row r="265" spans="1:11" s="194" customFormat="1">
      <c r="A265" s="483">
        <v>30035</v>
      </c>
      <c r="B265" s="421" t="s">
        <v>1292</v>
      </c>
      <c r="C265" s="421"/>
      <c r="D265" s="421"/>
      <c r="E265" s="422"/>
      <c r="F265" s="423">
        <v>0.66</v>
      </c>
      <c r="G265" s="484">
        <v>1</v>
      </c>
      <c r="H265" s="485">
        <v>0</v>
      </c>
      <c r="I265" s="442">
        <v>239.55</v>
      </c>
      <c r="J265" s="442">
        <v>58.79</v>
      </c>
      <c r="K265" s="486">
        <v>158.1</v>
      </c>
    </row>
    <row r="266" spans="1:11" s="194" customFormat="1">
      <c r="A266" s="483">
        <v>30015</v>
      </c>
      <c r="B266" s="421" t="s">
        <v>1293</v>
      </c>
      <c r="C266" s="421"/>
      <c r="D266" s="421"/>
      <c r="E266" s="422"/>
      <c r="F266" s="423">
        <v>1</v>
      </c>
      <c r="G266" s="484">
        <v>0.75</v>
      </c>
      <c r="H266" s="485">
        <v>0.25</v>
      </c>
      <c r="I266" s="442">
        <v>246.23</v>
      </c>
      <c r="J266" s="442">
        <v>118.86</v>
      </c>
      <c r="K266" s="486">
        <v>214.38</v>
      </c>
    </row>
    <row r="267" spans="1:11" s="194" customFormat="1" ht="22.5">
      <c r="A267" s="483">
        <v>30101</v>
      </c>
      <c r="B267" s="421" t="s">
        <v>1294</v>
      </c>
      <c r="C267" s="421"/>
      <c r="D267" s="421"/>
      <c r="E267" s="422"/>
      <c r="F267" s="423">
        <v>1</v>
      </c>
      <c r="G267" s="484">
        <v>1</v>
      </c>
      <c r="H267" s="485">
        <v>0</v>
      </c>
      <c r="I267" s="442">
        <v>1181.26</v>
      </c>
      <c r="J267" s="442">
        <v>392.91</v>
      </c>
      <c r="K267" s="486">
        <v>1181.26</v>
      </c>
    </row>
    <row r="268" spans="1:11" s="194" customFormat="1">
      <c r="A268" s="428"/>
      <c r="B268" s="429"/>
      <c r="C268" s="429"/>
      <c r="D268" s="429"/>
      <c r="E268" s="430"/>
      <c r="F268" s="431"/>
      <c r="G268" s="432"/>
      <c r="H268" s="433"/>
      <c r="I268" s="434"/>
      <c r="J268" s="434"/>
      <c r="K268" s="435"/>
    </row>
    <row r="269" spans="1:11" s="194" customFormat="1">
      <c r="A269" s="935" t="s">
        <v>1247</v>
      </c>
      <c r="B269" s="936"/>
      <c r="C269" s="936"/>
      <c r="D269" s="936"/>
      <c r="E269" s="936"/>
      <c r="F269" s="834"/>
      <c r="G269" s="834"/>
      <c r="H269" s="834"/>
      <c r="I269" s="834"/>
      <c r="J269" s="835"/>
      <c r="K269" s="436">
        <v>3116.3499999999995</v>
      </c>
    </row>
    <row r="270" spans="1:11" s="194" customFormat="1">
      <c r="A270" s="814" t="s">
        <v>1248</v>
      </c>
      <c r="B270" s="815"/>
      <c r="C270" s="815"/>
      <c r="D270" s="815"/>
      <c r="E270" s="815"/>
      <c r="F270" s="437"/>
      <c r="G270" s="437"/>
      <c r="H270" s="921" t="s">
        <v>1239</v>
      </c>
      <c r="I270" s="923" t="s">
        <v>1249</v>
      </c>
      <c r="J270" s="925" t="s">
        <v>1250</v>
      </c>
      <c r="K270" s="925" t="s">
        <v>1242</v>
      </c>
    </row>
    <row r="271" spans="1:11" s="194" customFormat="1" ht="15">
      <c r="A271" s="816"/>
      <c r="B271" s="817"/>
      <c r="C271" s="817"/>
      <c r="D271" s="817"/>
      <c r="E271" s="817"/>
      <c r="F271" s="438"/>
      <c r="G271" s="666"/>
      <c r="H271" s="922"/>
      <c r="I271" s="924"/>
      <c r="J271" s="926"/>
      <c r="K271" s="926"/>
    </row>
    <row r="272" spans="1:11">
      <c r="A272" s="439">
        <v>20002</v>
      </c>
      <c r="B272" s="927" t="s">
        <v>1251</v>
      </c>
      <c r="C272" s="927"/>
      <c r="D272" s="927"/>
      <c r="E272" s="927"/>
      <c r="F272" s="927"/>
      <c r="G272" s="928"/>
      <c r="H272" s="440">
        <v>1</v>
      </c>
      <c r="I272" s="441" t="s">
        <v>1252</v>
      </c>
      <c r="J272" s="442">
        <v>24.3</v>
      </c>
      <c r="K272" s="442">
        <v>24.3</v>
      </c>
    </row>
    <row r="273" spans="1:11" ht="15.75" customHeight="1">
      <c r="A273" s="443">
        <v>20031</v>
      </c>
      <c r="B273" s="919" t="s">
        <v>1253</v>
      </c>
      <c r="C273" s="919"/>
      <c r="D273" s="919"/>
      <c r="E273" s="919"/>
      <c r="F273" s="919"/>
      <c r="G273" s="920"/>
      <c r="H273" s="440">
        <v>6</v>
      </c>
      <c r="I273" s="441" t="s">
        <v>1252</v>
      </c>
      <c r="J273" s="442">
        <v>13.64</v>
      </c>
      <c r="K273" s="442">
        <v>81.84</v>
      </c>
    </row>
    <row r="274" spans="1:11" ht="18" customHeight="1">
      <c r="A274" s="443">
        <v>11</v>
      </c>
      <c r="B274" s="919" t="s">
        <v>1255</v>
      </c>
      <c r="C274" s="919"/>
      <c r="D274" s="919"/>
      <c r="E274" s="919"/>
      <c r="F274" s="919"/>
      <c r="G274" s="920"/>
      <c r="H274" s="440">
        <v>1.1200000000000001</v>
      </c>
      <c r="I274" s="441" t="s">
        <v>1256</v>
      </c>
      <c r="J274" s="442">
        <v>0</v>
      </c>
      <c r="K274" s="442">
        <v>1.18</v>
      </c>
    </row>
    <row r="275" spans="1:11">
      <c r="A275" s="443">
        <v>12</v>
      </c>
      <c r="B275" s="919" t="s">
        <v>1258</v>
      </c>
      <c r="C275" s="919"/>
      <c r="D275" s="919"/>
      <c r="E275" s="919"/>
      <c r="F275" s="919"/>
      <c r="G275" s="920"/>
      <c r="H275" s="440">
        <v>9.6</v>
      </c>
      <c r="I275" s="441" t="s">
        <v>1256</v>
      </c>
      <c r="J275" s="442">
        <v>0</v>
      </c>
      <c r="K275" s="442">
        <v>10.18</v>
      </c>
    </row>
    <row r="276" spans="1:11">
      <c r="A276" s="443">
        <v>13</v>
      </c>
      <c r="B276" s="919" t="s">
        <v>1260</v>
      </c>
      <c r="C276" s="919"/>
      <c r="D276" s="919"/>
      <c r="E276" s="919"/>
      <c r="F276" s="919"/>
      <c r="G276" s="920"/>
      <c r="H276" s="440">
        <v>4.79</v>
      </c>
      <c r="I276" s="441" t="s">
        <v>1256</v>
      </c>
      <c r="J276" s="442">
        <v>0</v>
      </c>
      <c r="K276" s="442">
        <v>5.08</v>
      </c>
    </row>
    <row r="277" spans="1:11">
      <c r="A277" s="443">
        <v>14</v>
      </c>
      <c r="B277" s="919" t="s">
        <v>1262</v>
      </c>
      <c r="C277" s="919"/>
      <c r="D277" s="919"/>
      <c r="E277" s="919"/>
      <c r="F277" s="919"/>
      <c r="G277" s="920"/>
      <c r="H277" s="440">
        <v>5</v>
      </c>
      <c r="I277" s="441" t="s">
        <v>1256</v>
      </c>
      <c r="J277" s="442">
        <v>0</v>
      </c>
      <c r="K277" s="442">
        <v>5.3</v>
      </c>
    </row>
    <row r="278" spans="1:11">
      <c r="A278" s="444"/>
      <c r="B278" s="919"/>
      <c r="C278" s="919"/>
      <c r="D278" s="919"/>
      <c r="E278" s="919"/>
      <c r="F278" s="919"/>
      <c r="G278" s="920"/>
      <c r="H278" s="440"/>
      <c r="I278" s="441"/>
      <c r="J278" s="426"/>
      <c r="K278" s="426"/>
    </row>
    <row r="279" spans="1:11">
      <c r="A279" s="445"/>
      <c r="B279" s="879"/>
      <c r="C279" s="879"/>
      <c r="D279" s="879"/>
      <c r="E279" s="879"/>
      <c r="F279" s="879"/>
      <c r="G279" s="880"/>
      <c r="H279" s="446"/>
      <c r="I279" s="447"/>
      <c r="J279" s="434"/>
      <c r="K279" s="434"/>
    </row>
    <row r="280" spans="1:11" ht="15">
      <c r="A280" s="448"/>
      <c r="C280" s="667"/>
      <c r="D280" s="833" t="s">
        <v>1263</v>
      </c>
      <c r="E280" s="834"/>
      <c r="F280" s="834"/>
      <c r="G280" s="834"/>
      <c r="H280" s="834"/>
      <c r="I280" s="834"/>
      <c r="J280" s="835"/>
      <c r="K280" s="449">
        <v>127.88</v>
      </c>
    </row>
    <row r="281" spans="1:11">
      <c r="A281" s="448" t="s">
        <v>1264</v>
      </c>
      <c r="B281" s="437"/>
      <c r="C281" s="450">
        <v>95.94</v>
      </c>
      <c r="D281" s="881" t="s">
        <v>1265</v>
      </c>
      <c r="E281" s="882"/>
      <c r="F281" s="882"/>
      <c r="G281" s="882"/>
      <c r="H281" s="882"/>
      <c r="I281" s="882"/>
      <c r="J281" s="883"/>
      <c r="K281" s="449">
        <v>3244.2299999999996</v>
      </c>
    </row>
    <row r="282" spans="1:11">
      <c r="A282" s="451"/>
      <c r="B282" s="437"/>
      <c r="C282" s="452"/>
      <c r="D282" s="918" t="s">
        <v>1266</v>
      </c>
      <c r="E282" s="918"/>
      <c r="F282" s="834"/>
      <c r="G282" s="834"/>
      <c r="H282" s="834"/>
      <c r="I282" s="834"/>
      <c r="J282" s="835"/>
      <c r="K282" s="449">
        <v>33.81</v>
      </c>
    </row>
    <row r="283" spans="1:11">
      <c r="A283" s="814" t="s">
        <v>1267</v>
      </c>
      <c r="B283" s="815"/>
      <c r="C283" s="815"/>
      <c r="D283" s="815"/>
      <c r="E283" s="815"/>
      <c r="F283" s="818"/>
      <c r="G283" s="820" t="s">
        <v>1268</v>
      </c>
      <c r="H283" s="821"/>
      <c r="I283" s="948" t="s">
        <v>1249</v>
      </c>
      <c r="J283" s="813" t="s">
        <v>1269</v>
      </c>
      <c r="K283" s="946" t="s">
        <v>1270</v>
      </c>
    </row>
    <row r="284" spans="1:11">
      <c r="A284" s="816"/>
      <c r="B284" s="817"/>
      <c r="C284" s="817"/>
      <c r="D284" s="817"/>
      <c r="E284" s="817"/>
      <c r="F284" s="819"/>
      <c r="G284" s="822"/>
      <c r="H284" s="823"/>
      <c r="I284" s="948"/>
      <c r="J284" s="813"/>
      <c r="K284" s="947"/>
    </row>
    <row r="285" spans="1:11">
      <c r="A285" s="443">
        <v>10010</v>
      </c>
      <c r="B285" s="421" t="s">
        <v>1061</v>
      </c>
      <c r="C285" s="421"/>
      <c r="D285" s="421"/>
      <c r="E285" s="421"/>
      <c r="F285" s="414"/>
      <c r="G285" s="825">
        <v>60</v>
      </c>
      <c r="H285" s="826"/>
      <c r="I285" s="487" t="s">
        <v>1295</v>
      </c>
      <c r="J285" s="442">
        <v>0.65</v>
      </c>
      <c r="K285" s="419">
        <v>39</v>
      </c>
    </row>
    <row r="286" spans="1:11">
      <c r="A286" s="443">
        <v>10363</v>
      </c>
      <c r="B286" s="421" t="s">
        <v>1296</v>
      </c>
      <c r="C286" s="421"/>
      <c r="D286" s="421"/>
      <c r="E286" s="421"/>
      <c r="F286" s="422"/>
      <c r="G286" s="827">
        <v>4.4999999999999997E-3</v>
      </c>
      <c r="H286" s="828"/>
      <c r="I286" s="488" t="s">
        <v>1297</v>
      </c>
      <c r="J286" s="442">
        <v>1722.84</v>
      </c>
      <c r="K286" s="486">
        <v>7.75</v>
      </c>
    </row>
    <row r="287" spans="1:11">
      <c r="A287" s="443">
        <v>10364</v>
      </c>
      <c r="B287" s="421" t="s">
        <v>1298</v>
      </c>
      <c r="C287" s="421"/>
      <c r="D287" s="421"/>
      <c r="E287" s="421"/>
      <c r="F287" s="422"/>
      <c r="G287" s="827">
        <v>1.4500000000000001E-2</v>
      </c>
      <c r="H287" s="828"/>
      <c r="I287" s="488" t="s">
        <v>1297</v>
      </c>
      <c r="J287" s="442">
        <v>534.99</v>
      </c>
      <c r="K287" s="486">
        <v>7.75</v>
      </c>
    </row>
    <row r="288" spans="1:11">
      <c r="A288" s="443">
        <v>10365</v>
      </c>
      <c r="B288" s="421" t="s">
        <v>1299</v>
      </c>
      <c r="C288" s="421"/>
      <c r="D288" s="421"/>
      <c r="E288" s="421"/>
      <c r="F288" s="422"/>
      <c r="G288" s="827">
        <v>0.1</v>
      </c>
      <c r="H288" s="828"/>
      <c r="I288" s="488" t="s">
        <v>1297</v>
      </c>
      <c r="J288" s="442">
        <v>54.06</v>
      </c>
      <c r="K288" s="486">
        <v>5.4</v>
      </c>
    </row>
    <row r="289" spans="1:11">
      <c r="A289" s="444"/>
      <c r="B289" s="421"/>
      <c r="C289" s="421"/>
      <c r="D289" s="421"/>
      <c r="E289" s="421"/>
      <c r="F289" s="422"/>
      <c r="G289" s="827"/>
      <c r="H289" s="828"/>
      <c r="I289" s="488"/>
      <c r="J289" s="442"/>
      <c r="K289" s="427"/>
    </row>
    <row r="290" spans="1:11">
      <c r="A290" s="833" t="s">
        <v>1271</v>
      </c>
      <c r="B290" s="834"/>
      <c r="C290" s="834"/>
      <c r="D290" s="834"/>
      <c r="E290" s="834"/>
      <c r="F290" s="834"/>
      <c r="G290" s="834"/>
      <c r="H290" s="834"/>
      <c r="I290" s="834"/>
      <c r="J290" s="835"/>
      <c r="K290" s="449">
        <v>59.9</v>
      </c>
    </row>
    <row r="291" spans="1:11">
      <c r="A291" s="814" t="s">
        <v>1272</v>
      </c>
      <c r="B291" s="815"/>
      <c r="C291" s="815"/>
      <c r="D291" s="815"/>
      <c r="E291" s="815"/>
      <c r="F291" s="818"/>
      <c r="G291" s="820" t="s">
        <v>1268</v>
      </c>
      <c r="H291" s="821"/>
      <c r="I291" s="824" t="s">
        <v>1249</v>
      </c>
      <c r="J291" s="813" t="s">
        <v>1269</v>
      </c>
      <c r="K291" s="813" t="s">
        <v>1270</v>
      </c>
    </row>
    <row r="292" spans="1:11">
      <c r="A292" s="816"/>
      <c r="B292" s="817"/>
      <c r="C292" s="817"/>
      <c r="D292" s="817"/>
      <c r="E292" s="817"/>
      <c r="F292" s="819"/>
      <c r="G292" s="822"/>
      <c r="H292" s="823"/>
      <c r="I292" s="824"/>
      <c r="J292" s="813"/>
      <c r="K292" s="824"/>
    </row>
    <row r="293" spans="1:11">
      <c r="A293" s="444"/>
      <c r="B293" s="421"/>
      <c r="C293" s="421"/>
      <c r="D293" s="421"/>
      <c r="E293" s="421"/>
      <c r="F293" s="422"/>
      <c r="G293" s="827"/>
      <c r="H293" s="828"/>
      <c r="I293" s="457"/>
      <c r="J293" s="458"/>
      <c r="K293" s="426"/>
    </row>
    <row r="294" spans="1:11">
      <c r="A294" s="444"/>
      <c r="B294" s="421"/>
      <c r="C294" s="421"/>
      <c r="D294" s="421"/>
      <c r="E294" s="421"/>
      <c r="F294" s="422"/>
      <c r="G294" s="827"/>
      <c r="H294" s="828"/>
      <c r="I294" s="457"/>
      <c r="J294" s="458"/>
      <c r="K294" s="426"/>
    </row>
    <row r="295" spans="1:11">
      <c r="A295" s="444"/>
      <c r="B295" s="421"/>
      <c r="C295" s="421"/>
      <c r="D295" s="421"/>
      <c r="E295" s="421"/>
      <c r="F295" s="422"/>
      <c r="G295" s="827"/>
      <c r="H295" s="828"/>
      <c r="I295" s="457"/>
      <c r="J295" s="458"/>
      <c r="K295" s="426"/>
    </row>
    <row r="296" spans="1:11">
      <c r="A296" s="445"/>
      <c r="B296" s="429"/>
      <c r="C296" s="429"/>
      <c r="D296" s="429"/>
      <c r="E296" s="429"/>
      <c r="F296" s="430"/>
      <c r="G296" s="831"/>
      <c r="H296" s="832"/>
      <c r="I296" s="460"/>
      <c r="J296" s="461"/>
      <c r="K296" s="434"/>
    </row>
    <row r="297" spans="1:11">
      <c r="A297" s="833" t="s">
        <v>1273</v>
      </c>
      <c r="B297" s="834"/>
      <c r="C297" s="834"/>
      <c r="D297" s="834"/>
      <c r="E297" s="834"/>
      <c r="F297" s="834"/>
      <c r="G297" s="834"/>
      <c r="H297" s="834"/>
      <c r="I297" s="834"/>
      <c r="J297" s="835"/>
      <c r="K297" s="459"/>
    </row>
    <row r="298" spans="1:11">
      <c r="A298" s="814" t="s">
        <v>1274</v>
      </c>
      <c r="B298" s="815"/>
      <c r="C298" s="815"/>
      <c r="D298" s="815"/>
      <c r="E298" s="815"/>
      <c r="F298" s="818"/>
      <c r="G298" s="820" t="s">
        <v>1268</v>
      </c>
      <c r="H298" s="821"/>
      <c r="I298" s="824" t="s">
        <v>1249</v>
      </c>
      <c r="J298" s="813" t="s">
        <v>1269</v>
      </c>
      <c r="K298" s="813" t="s">
        <v>1270</v>
      </c>
    </row>
    <row r="299" spans="1:11">
      <c r="A299" s="816"/>
      <c r="B299" s="817"/>
      <c r="C299" s="817"/>
      <c r="D299" s="817"/>
      <c r="E299" s="817"/>
      <c r="F299" s="819"/>
      <c r="G299" s="822"/>
      <c r="H299" s="823"/>
      <c r="I299" s="824"/>
      <c r="J299" s="813"/>
      <c r="K299" s="824"/>
    </row>
    <row r="300" spans="1:11">
      <c r="A300" s="444"/>
      <c r="B300" s="421"/>
      <c r="C300" s="421"/>
      <c r="D300" s="421"/>
      <c r="E300" s="421"/>
      <c r="F300" s="422"/>
      <c r="G300" s="827"/>
      <c r="H300" s="828"/>
      <c r="I300" s="457"/>
      <c r="J300" s="458"/>
      <c r="K300" s="426"/>
    </row>
    <row r="301" spans="1:11">
      <c r="A301" s="444"/>
      <c r="B301" s="421"/>
      <c r="C301" s="421"/>
      <c r="D301" s="421"/>
      <c r="E301" s="421"/>
      <c r="F301" s="422"/>
      <c r="G301" s="827"/>
      <c r="H301" s="828"/>
      <c r="I301" s="457"/>
      <c r="J301" s="458"/>
      <c r="K301" s="426"/>
    </row>
    <row r="302" spans="1:11">
      <c r="A302" s="444"/>
      <c r="B302" s="421"/>
      <c r="C302" s="421"/>
      <c r="D302" s="421"/>
      <c r="E302" s="421"/>
      <c r="F302" s="422"/>
      <c r="G302" s="827"/>
      <c r="H302" s="828"/>
      <c r="I302" s="457"/>
      <c r="J302" s="458"/>
      <c r="K302" s="426"/>
    </row>
    <row r="303" spans="1:11">
      <c r="A303" s="445"/>
      <c r="B303" s="429"/>
      <c r="C303" s="429"/>
      <c r="D303" s="429"/>
      <c r="E303" s="429"/>
      <c r="F303" s="430"/>
      <c r="G303" s="831"/>
      <c r="H303" s="832"/>
      <c r="I303" s="460"/>
      <c r="J303" s="461"/>
      <c r="K303" s="434"/>
    </row>
    <row r="304" spans="1:11">
      <c r="A304" s="833" t="s">
        <v>1275</v>
      </c>
      <c r="B304" s="834"/>
      <c r="C304" s="834"/>
      <c r="D304" s="834"/>
      <c r="E304" s="834"/>
      <c r="F304" s="834"/>
      <c r="G304" s="834"/>
      <c r="H304" s="834"/>
      <c r="I304" s="834"/>
      <c r="J304" s="835"/>
      <c r="K304" s="459"/>
    </row>
    <row r="305" spans="1:11">
      <c r="A305" s="814" t="s">
        <v>1276</v>
      </c>
      <c r="B305" s="869"/>
      <c r="C305" s="872" t="s">
        <v>1277</v>
      </c>
      <c r="D305" s="462" t="s">
        <v>984</v>
      </c>
      <c r="E305" s="874" t="s">
        <v>889</v>
      </c>
      <c r="F305" s="874"/>
      <c r="G305" s="875"/>
      <c r="H305" s="876" t="s">
        <v>1278</v>
      </c>
      <c r="I305" s="877"/>
      <c r="J305" s="878"/>
      <c r="K305" s="829" t="s">
        <v>1279</v>
      </c>
    </row>
    <row r="306" spans="1:11">
      <c r="A306" s="870"/>
      <c r="B306" s="871"/>
      <c r="C306" s="873"/>
      <c r="D306" s="464"/>
      <c r="E306" s="463" t="s">
        <v>1280</v>
      </c>
      <c r="F306" s="465" t="s">
        <v>1281</v>
      </c>
      <c r="G306" s="466" t="s">
        <v>1282</v>
      </c>
      <c r="H306" s="463" t="s">
        <v>1280</v>
      </c>
      <c r="I306" s="465" t="s">
        <v>1281</v>
      </c>
      <c r="J306" s="465" t="s">
        <v>1282</v>
      </c>
      <c r="K306" s="830"/>
    </row>
    <row r="307" spans="1:11">
      <c r="A307" s="467"/>
      <c r="B307" s="414"/>
      <c r="C307" s="468"/>
      <c r="D307" s="469"/>
      <c r="E307" s="470"/>
      <c r="F307" s="471"/>
      <c r="G307" s="472"/>
      <c r="H307" s="456"/>
      <c r="I307" s="456"/>
      <c r="J307" s="473"/>
      <c r="K307" s="455"/>
    </row>
    <row r="308" spans="1:11">
      <c r="A308" s="444"/>
      <c r="B308" s="421"/>
      <c r="C308" s="468"/>
      <c r="D308" s="474"/>
      <c r="E308" s="475"/>
      <c r="F308" s="476"/>
      <c r="G308" s="477"/>
      <c r="H308" s="456"/>
      <c r="I308" s="456"/>
      <c r="J308" s="473"/>
      <c r="K308" s="426"/>
    </row>
    <row r="309" spans="1:11">
      <c r="A309" s="444"/>
      <c r="B309" s="421"/>
      <c r="C309" s="468"/>
      <c r="D309" s="474"/>
      <c r="E309" s="475"/>
      <c r="F309" s="476"/>
      <c r="G309" s="477"/>
      <c r="H309" s="456"/>
      <c r="I309" s="456"/>
      <c r="J309" s="473"/>
      <c r="K309" s="426"/>
    </row>
    <row r="310" spans="1:11">
      <c r="A310" s="445"/>
      <c r="B310" s="429"/>
      <c r="C310" s="478"/>
      <c r="D310" s="479"/>
      <c r="E310" s="480"/>
      <c r="F310" s="481"/>
      <c r="G310" s="482"/>
      <c r="H310" s="456"/>
      <c r="I310" s="456"/>
      <c r="J310" s="473"/>
      <c r="K310" s="434"/>
    </row>
    <row r="311" spans="1:11">
      <c r="A311" s="811" t="s">
        <v>1283</v>
      </c>
      <c r="B311" s="809"/>
      <c r="C311" s="809"/>
      <c r="D311" s="812"/>
      <c r="E311" s="809"/>
      <c r="F311" s="809"/>
      <c r="G311" s="809"/>
      <c r="H311" s="809"/>
      <c r="I311" s="809"/>
      <c r="J311" s="810"/>
      <c r="K311" s="459"/>
    </row>
    <row r="312" spans="1:11">
      <c r="A312" s="808" t="s">
        <v>1284</v>
      </c>
      <c r="B312" s="809"/>
      <c r="C312" s="809"/>
      <c r="D312" s="809"/>
      <c r="E312" s="809"/>
      <c r="F312" s="809"/>
      <c r="G312" s="809"/>
      <c r="H312" s="809"/>
      <c r="I312" s="809"/>
      <c r="J312" s="810"/>
      <c r="K312" s="449">
        <v>93.710000000000008</v>
      </c>
    </row>
    <row r="313" spans="1:11">
      <c r="A313" s="808" t="s">
        <v>1225</v>
      </c>
      <c r="B313" s="809"/>
      <c r="C313" s="809"/>
      <c r="D313" s="809"/>
      <c r="E313" s="809"/>
      <c r="F313" s="809"/>
      <c r="G313" s="809"/>
      <c r="H313" s="809"/>
      <c r="I313" s="809"/>
      <c r="J313" s="810"/>
      <c r="K313" s="449">
        <v>19.3</v>
      </c>
    </row>
    <row r="314" spans="1:11">
      <c r="A314" s="808" t="s">
        <v>1285</v>
      </c>
      <c r="B314" s="809"/>
      <c r="C314" s="809"/>
      <c r="D314" s="809"/>
      <c r="E314" s="809"/>
      <c r="F314" s="809"/>
      <c r="G314" s="809"/>
      <c r="H314" s="809"/>
      <c r="I314" s="809"/>
      <c r="J314" s="810"/>
      <c r="K314" s="449">
        <v>113.01</v>
      </c>
    </row>
    <row r="317" spans="1:11">
      <c r="A317" s="937" t="s">
        <v>1226</v>
      </c>
      <c r="B317" s="938"/>
      <c r="C317" s="938"/>
      <c r="D317" s="938"/>
      <c r="E317" s="938"/>
      <c r="F317" s="938"/>
      <c r="G317" s="938"/>
      <c r="H317" s="938"/>
      <c r="I317" s="938"/>
      <c r="J317" s="938"/>
      <c r="K317" s="939"/>
    </row>
    <row r="318" spans="1:11">
      <c r="A318" s="393" t="s">
        <v>1227</v>
      </c>
      <c r="B318" s="394"/>
      <c r="C318" s="940"/>
      <c r="D318" s="940"/>
      <c r="E318" s="940"/>
      <c r="F318" s="940"/>
      <c r="G318" s="940"/>
      <c r="H318" s="940"/>
      <c r="I318" s="940"/>
      <c r="J318" s="940"/>
      <c r="K318" s="941"/>
    </row>
    <row r="319" spans="1:11">
      <c r="A319" s="393" t="s">
        <v>1228</v>
      </c>
      <c r="B319" s="394"/>
      <c r="C319" s="395" t="s">
        <v>1229</v>
      </c>
      <c r="E319" s="942"/>
      <c r="F319" s="942"/>
      <c r="G319" s="942"/>
      <c r="H319" s="397"/>
      <c r="I319" s="395" t="s">
        <v>1230</v>
      </c>
      <c r="J319" s="943"/>
      <c r="K319" s="944"/>
    </row>
    <row r="320" spans="1:11">
      <c r="A320" s="398" t="s">
        <v>1231</v>
      </c>
      <c r="B320" s="399" t="s">
        <v>1300</v>
      </c>
      <c r="C320" s="400"/>
      <c r="D320" s="400"/>
      <c r="E320" s="400"/>
      <c r="F320" s="400"/>
      <c r="G320" s="400"/>
      <c r="H320" s="400"/>
      <c r="I320" s="400"/>
      <c r="J320" s="400"/>
      <c r="K320" s="401"/>
    </row>
    <row r="321" spans="1:11">
      <c r="A321" s="402" t="s">
        <v>1233</v>
      </c>
      <c r="B321" s="403"/>
      <c r="D321" s="404"/>
      <c r="E321" s="404"/>
      <c r="F321" s="404"/>
      <c r="G321" s="404"/>
      <c r="H321" s="404"/>
      <c r="I321" s="405"/>
      <c r="J321" s="406" t="s">
        <v>1234</v>
      </c>
      <c r="K321" s="407"/>
    </row>
    <row r="322" spans="1:11">
      <c r="A322" s="929" t="s">
        <v>1301</v>
      </c>
      <c r="B322" s="930"/>
      <c r="C322" s="930"/>
      <c r="D322" s="930"/>
      <c r="E322" s="930"/>
      <c r="F322" s="930"/>
      <c r="G322" s="930"/>
      <c r="H322" s="930"/>
      <c r="I322" s="931"/>
      <c r="J322" s="408" t="s">
        <v>1236</v>
      </c>
      <c r="K322" s="407" t="s">
        <v>1302</v>
      </c>
    </row>
    <row r="323" spans="1:11">
      <c r="A323" s="870" t="s">
        <v>1238</v>
      </c>
      <c r="B323" s="932"/>
      <c r="C323" s="815"/>
      <c r="D323" s="815"/>
      <c r="E323" s="869"/>
      <c r="F323" s="409" t="s">
        <v>1239</v>
      </c>
      <c r="G323" s="933" t="s">
        <v>1240</v>
      </c>
      <c r="H323" s="934"/>
      <c r="I323" s="830" t="s">
        <v>1241</v>
      </c>
      <c r="J323" s="830"/>
      <c r="K323" s="925" t="s">
        <v>1242</v>
      </c>
    </row>
    <row r="324" spans="1:11" ht="23.25" customHeight="1">
      <c r="A324" s="870"/>
      <c r="B324" s="932"/>
      <c r="C324" s="932"/>
      <c r="D324" s="932"/>
      <c r="E324" s="871"/>
      <c r="F324" s="409"/>
      <c r="G324" s="409" t="s">
        <v>1243</v>
      </c>
      <c r="H324" s="410" t="s">
        <v>1244</v>
      </c>
      <c r="I324" s="409" t="s">
        <v>1245</v>
      </c>
      <c r="J324" s="409" t="s">
        <v>1244</v>
      </c>
      <c r="K324" s="926"/>
    </row>
    <row r="325" spans="1:11">
      <c r="A325" s="412">
        <v>30035</v>
      </c>
      <c r="B325" s="413" t="s">
        <v>1292</v>
      </c>
      <c r="C325" s="413"/>
      <c r="D325" s="413"/>
      <c r="E325" s="414"/>
      <c r="F325" s="415">
        <v>1</v>
      </c>
      <c r="G325" s="416">
        <v>1</v>
      </c>
      <c r="H325" s="417">
        <v>0</v>
      </c>
      <c r="I325" s="418">
        <v>239.55</v>
      </c>
      <c r="J325" s="418">
        <v>58.79</v>
      </c>
      <c r="K325" s="419">
        <v>239.55</v>
      </c>
    </row>
    <row r="326" spans="1:11">
      <c r="A326" s="420"/>
      <c r="B326" s="421"/>
      <c r="C326" s="421"/>
      <c r="D326" s="421"/>
      <c r="E326" s="422"/>
      <c r="F326" s="423"/>
      <c r="G326" s="424"/>
      <c r="H326" s="425"/>
      <c r="I326" s="442"/>
      <c r="J326" s="442"/>
      <c r="K326" s="427"/>
    </row>
    <row r="327" spans="1:11" s="194" customFormat="1">
      <c r="A327" s="420"/>
      <c r="B327" s="421"/>
      <c r="C327" s="421"/>
      <c r="D327" s="421"/>
      <c r="E327" s="422"/>
      <c r="F327" s="423"/>
      <c r="G327" s="424"/>
      <c r="H327" s="425"/>
      <c r="I327" s="426"/>
      <c r="J327" s="426"/>
      <c r="K327" s="427"/>
    </row>
    <row r="328" spans="1:11" s="194" customFormat="1">
      <c r="A328" s="420"/>
      <c r="B328" s="421"/>
      <c r="C328" s="421"/>
      <c r="D328" s="421"/>
      <c r="E328" s="422"/>
      <c r="F328" s="423"/>
      <c r="G328" s="424"/>
      <c r="H328" s="425"/>
      <c r="I328" s="426"/>
      <c r="J328" s="426"/>
      <c r="K328" s="427"/>
    </row>
    <row r="329" spans="1:11" s="194" customFormat="1">
      <c r="A329" s="420"/>
      <c r="B329" s="421"/>
      <c r="C329" s="421"/>
      <c r="D329" s="421"/>
      <c r="E329" s="422"/>
      <c r="F329" s="423"/>
      <c r="G329" s="424"/>
      <c r="H329" s="425"/>
      <c r="I329" s="426"/>
      <c r="J329" s="426"/>
      <c r="K329" s="427"/>
    </row>
    <row r="330" spans="1:11" s="194" customFormat="1">
      <c r="A330" s="420"/>
      <c r="B330" s="421"/>
      <c r="C330" s="421"/>
      <c r="D330" s="421"/>
      <c r="E330" s="422"/>
      <c r="F330" s="423"/>
      <c r="G330" s="424"/>
      <c r="H330" s="425"/>
      <c r="I330" s="426"/>
      <c r="J330" s="426"/>
      <c r="K330" s="427"/>
    </row>
    <row r="331" spans="1:11" s="194" customFormat="1">
      <c r="A331" s="420"/>
      <c r="B331" s="421"/>
      <c r="C331" s="421"/>
      <c r="D331" s="421"/>
      <c r="E331" s="422"/>
      <c r="F331" s="423"/>
      <c r="G331" s="424"/>
      <c r="H331" s="425"/>
      <c r="I331" s="426"/>
      <c r="J331" s="426"/>
      <c r="K331" s="427"/>
    </row>
    <row r="332" spans="1:11" s="194" customFormat="1">
      <c r="A332" s="428"/>
      <c r="B332" s="429"/>
      <c r="C332" s="429"/>
      <c r="D332" s="429"/>
      <c r="E332" s="430"/>
      <c r="F332" s="431"/>
      <c r="G332" s="432"/>
      <c r="H332" s="433"/>
      <c r="I332" s="434"/>
      <c r="J332" s="434"/>
      <c r="K332" s="435"/>
    </row>
    <row r="333" spans="1:11" s="194" customFormat="1">
      <c r="A333" s="935" t="s">
        <v>1247</v>
      </c>
      <c r="B333" s="936"/>
      <c r="C333" s="936"/>
      <c r="D333" s="936"/>
      <c r="E333" s="936"/>
      <c r="F333" s="834"/>
      <c r="G333" s="834"/>
      <c r="H333" s="834"/>
      <c r="I333" s="834"/>
      <c r="J333" s="835"/>
      <c r="K333" s="436">
        <v>239.55</v>
      </c>
    </row>
    <row r="334" spans="1:11" s="194" customFormat="1">
      <c r="A334" s="814" t="s">
        <v>1248</v>
      </c>
      <c r="B334" s="815"/>
      <c r="C334" s="815"/>
      <c r="D334" s="815"/>
      <c r="E334" s="815"/>
      <c r="F334" s="437"/>
      <c r="G334" s="437"/>
      <c r="H334" s="921" t="s">
        <v>1239</v>
      </c>
      <c r="I334" s="923" t="s">
        <v>1249</v>
      </c>
      <c r="J334" s="925" t="s">
        <v>1250</v>
      </c>
      <c r="K334" s="925" t="s">
        <v>1242</v>
      </c>
    </row>
    <row r="335" spans="1:11" ht="15">
      <c r="A335" s="816"/>
      <c r="B335" s="817"/>
      <c r="C335" s="817"/>
      <c r="D335" s="817"/>
      <c r="E335" s="817"/>
      <c r="F335" s="438"/>
      <c r="G335" s="666"/>
      <c r="H335" s="922"/>
      <c r="I335" s="924"/>
      <c r="J335" s="926"/>
      <c r="K335" s="926"/>
    </row>
    <row r="336" spans="1:11" ht="15.75" customHeight="1">
      <c r="A336" s="467"/>
      <c r="B336" s="927"/>
      <c r="C336" s="927"/>
      <c r="D336" s="927"/>
      <c r="E336" s="927"/>
      <c r="F336" s="927"/>
      <c r="G336" s="928"/>
      <c r="H336" s="440"/>
      <c r="I336" s="441"/>
      <c r="J336" s="426"/>
      <c r="K336" s="426"/>
    </row>
    <row r="337" spans="1:11" ht="21.75" customHeight="1">
      <c r="A337" s="444"/>
      <c r="B337" s="919"/>
      <c r="C337" s="919"/>
      <c r="D337" s="919"/>
      <c r="E337" s="919"/>
      <c r="F337" s="919"/>
      <c r="G337" s="920"/>
      <c r="H337" s="440"/>
      <c r="I337" s="441"/>
      <c r="J337" s="426"/>
      <c r="K337" s="426"/>
    </row>
    <row r="338" spans="1:11">
      <c r="A338" s="444"/>
      <c r="B338" s="919"/>
      <c r="C338" s="919"/>
      <c r="D338" s="919"/>
      <c r="E338" s="919"/>
      <c r="F338" s="919"/>
      <c r="G338" s="920"/>
      <c r="H338" s="440"/>
      <c r="I338" s="441"/>
      <c r="J338" s="426"/>
      <c r="K338" s="426"/>
    </row>
    <row r="339" spans="1:11">
      <c r="A339" s="444"/>
      <c r="B339" s="919"/>
      <c r="C339" s="919"/>
      <c r="D339" s="919"/>
      <c r="E339" s="919"/>
      <c r="F339" s="919"/>
      <c r="G339" s="920"/>
      <c r="H339" s="440"/>
      <c r="I339" s="441"/>
      <c r="J339" s="426"/>
      <c r="K339" s="426"/>
    </row>
    <row r="340" spans="1:11">
      <c r="A340" s="444"/>
      <c r="B340" s="919"/>
      <c r="C340" s="919"/>
      <c r="D340" s="919"/>
      <c r="E340" s="919"/>
      <c r="F340" s="919"/>
      <c r="G340" s="920"/>
      <c r="H340" s="440"/>
      <c r="I340" s="441"/>
      <c r="J340" s="426"/>
      <c r="K340" s="426"/>
    </row>
    <row r="341" spans="1:11">
      <c r="A341" s="444"/>
      <c r="B341" s="919"/>
      <c r="C341" s="919"/>
      <c r="D341" s="919"/>
      <c r="E341" s="919"/>
      <c r="F341" s="919"/>
      <c r="G341" s="920"/>
      <c r="H341" s="440"/>
      <c r="I341" s="441"/>
      <c r="J341" s="426"/>
      <c r="K341" s="426"/>
    </row>
    <row r="342" spans="1:11">
      <c r="A342" s="444"/>
      <c r="B342" s="919"/>
      <c r="C342" s="919"/>
      <c r="D342" s="919"/>
      <c r="E342" s="919"/>
      <c r="F342" s="919"/>
      <c r="G342" s="920"/>
      <c r="H342" s="440"/>
      <c r="I342" s="441"/>
      <c r="J342" s="426"/>
      <c r="K342" s="426"/>
    </row>
    <row r="343" spans="1:11">
      <c r="A343" s="445"/>
      <c r="B343" s="879"/>
      <c r="C343" s="879"/>
      <c r="D343" s="879"/>
      <c r="E343" s="879"/>
      <c r="F343" s="879"/>
      <c r="G343" s="880"/>
      <c r="H343" s="446"/>
      <c r="I343" s="447"/>
      <c r="J343" s="434"/>
      <c r="K343" s="434"/>
    </row>
    <row r="344" spans="1:11" ht="15">
      <c r="A344" s="448"/>
      <c r="C344" s="667"/>
      <c r="D344" s="833" t="s">
        <v>1263</v>
      </c>
      <c r="E344" s="834"/>
      <c r="F344" s="834"/>
      <c r="G344" s="834"/>
      <c r="H344" s="834"/>
      <c r="I344" s="834"/>
      <c r="J344" s="835"/>
      <c r="K344" s="459"/>
    </row>
    <row r="345" spans="1:11">
      <c r="A345" s="448" t="s">
        <v>1264</v>
      </c>
      <c r="B345" s="437"/>
      <c r="C345" s="450">
        <v>412.50000000000006</v>
      </c>
      <c r="D345" s="881" t="s">
        <v>1265</v>
      </c>
      <c r="E345" s="882"/>
      <c r="F345" s="882"/>
      <c r="G345" s="882"/>
      <c r="H345" s="882"/>
      <c r="I345" s="882"/>
      <c r="J345" s="883"/>
      <c r="K345" s="449">
        <v>239.55</v>
      </c>
    </row>
    <row r="346" spans="1:11">
      <c r="A346" s="451"/>
      <c r="B346" s="437"/>
      <c r="C346" s="452"/>
      <c r="D346" s="918" t="s">
        <v>1266</v>
      </c>
      <c r="E346" s="918"/>
      <c r="F346" s="834"/>
      <c r="G346" s="834"/>
      <c r="H346" s="834"/>
      <c r="I346" s="834"/>
      <c r="J346" s="835"/>
      <c r="K346" s="449">
        <v>0.57999999999999996</v>
      </c>
    </row>
    <row r="347" spans="1:11">
      <c r="A347" s="814" t="s">
        <v>1267</v>
      </c>
      <c r="B347" s="815"/>
      <c r="C347" s="815"/>
      <c r="D347" s="815"/>
      <c r="E347" s="815"/>
      <c r="F347" s="818"/>
      <c r="G347" s="820" t="s">
        <v>1268</v>
      </c>
      <c r="H347" s="821"/>
      <c r="I347" s="824" t="s">
        <v>1249</v>
      </c>
      <c r="J347" s="813" t="s">
        <v>1269</v>
      </c>
      <c r="K347" s="813" t="s">
        <v>1270</v>
      </c>
    </row>
    <row r="348" spans="1:11">
      <c r="A348" s="816"/>
      <c r="B348" s="817"/>
      <c r="C348" s="817"/>
      <c r="D348" s="817"/>
      <c r="E348" s="817"/>
      <c r="F348" s="819"/>
      <c r="G348" s="822"/>
      <c r="H348" s="823"/>
      <c r="I348" s="824"/>
      <c r="J348" s="813"/>
      <c r="K348" s="824"/>
    </row>
    <row r="349" spans="1:11">
      <c r="A349" s="444"/>
      <c r="B349" s="421"/>
      <c r="C349" s="421"/>
      <c r="D349" s="421"/>
      <c r="E349" s="421"/>
      <c r="F349" s="414"/>
      <c r="G349" s="825"/>
      <c r="H349" s="826"/>
      <c r="I349" s="453"/>
      <c r="J349" s="454"/>
      <c r="K349" s="455"/>
    </row>
    <row r="350" spans="1:11">
      <c r="A350" s="444"/>
      <c r="B350" s="421"/>
      <c r="C350" s="421"/>
      <c r="D350" s="421"/>
      <c r="E350" s="421"/>
      <c r="F350" s="422"/>
      <c r="G350" s="827"/>
      <c r="H350" s="828"/>
      <c r="I350" s="457"/>
      <c r="J350" s="458"/>
      <c r="K350" s="426"/>
    </row>
    <row r="351" spans="1:11">
      <c r="A351" s="444"/>
      <c r="B351" s="421"/>
      <c r="C351" s="421"/>
      <c r="D351" s="421"/>
      <c r="E351" s="421"/>
      <c r="F351" s="422"/>
      <c r="G351" s="827"/>
      <c r="H351" s="828"/>
      <c r="I351" s="457"/>
      <c r="J351" s="458"/>
      <c r="K351" s="426"/>
    </row>
    <row r="352" spans="1:11">
      <c r="A352" s="444"/>
      <c r="B352" s="421"/>
      <c r="C352" s="421"/>
      <c r="D352" s="421"/>
      <c r="E352" s="421"/>
      <c r="F352" s="422"/>
      <c r="G352" s="827"/>
      <c r="H352" s="828"/>
      <c r="I352" s="457"/>
      <c r="J352" s="458"/>
      <c r="K352" s="426"/>
    </row>
    <row r="353" spans="1:11">
      <c r="A353" s="833" t="s">
        <v>1271</v>
      </c>
      <c r="B353" s="834"/>
      <c r="C353" s="834"/>
      <c r="D353" s="834"/>
      <c r="E353" s="834"/>
      <c r="F353" s="834"/>
      <c r="G353" s="834"/>
      <c r="H353" s="834"/>
      <c r="I353" s="834"/>
      <c r="J353" s="835"/>
      <c r="K353" s="459"/>
    </row>
    <row r="354" spans="1:11">
      <c r="A354" s="814" t="s">
        <v>1272</v>
      </c>
      <c r="B354" s="815"/>
      <c r="C354" s="815"/>
      <c r="D354" s="815"/>
      <c r="E354" s="815"/>
      <c r="F354" s="818"/>
      <c r="G354" s="820" t="s">
        <v>1268</v>
      </c>
      <c r="H354" s="821"/>
      <c r="I354" s="824" t="s">
        <v>1249</v>
      </c>
      <c r="J354" s="813" t="s">
        <v>1269</v>
      </c>
      <c r="K354" s="813" t="s">
        <v>1270</v>
      </c>
    </row>
    <row r="355" spans="1:11">
      <c r="A355" s="816"/>
      <c r="B355" s="817"/>
      <c r="C355" s="817"/>
      <c r="D355" s="817"/>
      <c r="E355" s="817"/>
      <c r="F355" s="819"/>
      <c r="G355" s="822"/>
      <c r="H355" s="823"/>
      <c r="I355" s="824"/>
      <c r="J355" s="813"/>
      <c r="K355" s="824"/>
    </row>
    <row r="356" spans="1:11">
      <c r="A356" s="444"/>
      <c r="B356" s="421"/>
      <c r="C356" s="421"/>
      <c r="D356" s="421"/>
      <c r="E356" s="421"/>
      <c r="F356" s="422"/>
      <c r="G356" s="827"/>
      <c r="H356" s="828"/>
      <c r="I356" s="457"/>
      <c r="J356" s="458"/>
      <c r="K356" s="426"/>
    </row>
    <row r="357" spans="1:11">
      <c r="A357" s="444"/>
      <c r="B357" s="421"/>
      <c r="C357" s="421"/>
      <c r="D357" s="421"/>
      <c r="E357" s="421"/>
      <c r="F357" s="422"/>
      <c r="G357" s="827"/>
      <c r="H357" s="828"/>
      <c r="I357" s="457"/>
      <c r="J357" s="458"/>
      <c r="K357" s="426"/>
    </row>
    <row r="358" spans="1:11">
      <c r="A358" s="444"/>
      <c r="B358" s="421"/>
      <c r="C358" s="421"/>
      <c r="D358" s="421"/>
      <c r="E358" s="421"/>
      <c r="F358" s="422"/>
      <c r="G358" s="827"/>
      <c r="H358" s="828"/>
      <c r="I358" s="457"/>
      <c r="J358" s="458"/>
      <c r="K358" s="426"/>
    </row>
    <row r="359" spans="1:11">
      <c r="A359" s="445"/>
      <c r="B359" s="429"/>
      <c r="C359" s="429"/>
      <c r="D359" s="429"/>
      <c r="E359" s="429"/>
      <c r="F359" s="430"/>
      <c r="G359" s="831"/>
      <c r="H359" s="832"/>
      <c r="I359" s="460"/>
      <c r="J359" s="461"/>
      <c r="K359" s="434"/>
    </row>
    <row r="360" spans="1:11">
      <c r="A360" s="833" t="s">
        <v>1273</v>
      </c>
      <c r="B360" s="834"/>
      <c r="C360" s="834"/>
      <c r="D360" s="834"/>
      <c r="E360" s="834"/>
      <c r="F360" s="834"/>
      <c r="G360" s="834"/>
      <c r="H360" s="834"/>
      <c r="I360" s="834"/>
      <c r="J360" s="835"/>
      <c r="K360" s="459"/>
    </row>
    <row r="361" spans="1:11">
      <c r="A361" s="814" t="s">
        <v>1274</v>
      </c>
      <c r="B361" s="815"/>
      <c r="C361" s="815"/>
      <c r="D361" s="815"/>
      <c r="E361" s="815"/>
      <c r="F361" s="818"/>
      <c r="G361" s="820" t="s">
        <v>1268</v>
      </c>
      <c r="H361" s="821"/>
      <c r="I361" s="824" t="s">
        <v>1249</v>
      </c>
      <c r="J361" s="813" t="s">
        <v>1269</v>
      </c>
      <c r="K361" s="813" t="s">
        <v>1270</v>
      </c>
    </row>
    <row r="362" spans="1:11">
      <c r="A362" s="816"/>
      <c r="B362" s="817"/>
      <c r="C362" s="817"/>
      <c r="D362" s="817"/>
      <c r="E362" s="817"/>
      <c r="F362" s="819"/>
      <c r="G362" s="822"/>
      <c r="H362" s="823"/>
      <c r="I362" s="824"/>
      <c r="J362" s="813"/>
      <c r="K362" s="824"/>
    </row>
    <row r="363" spans="1:11">
      <c r="A363" s="444"/>
      <c r="B363" s="421"/>
      <c r="C363" s="421"/>
      <c r="D363" s="421"/>
      <c r="E363" s="421"/>
      <c r="F363" s="422"/>
      <c r="G363" s="827"/>
      <c r="H363" s="828"/>
      <c r="I363" s="457"/>
      <c r="J363" s="458"/>
      <c r="K363" s="426"/>
    </row>
    <row r="364" spans="1:11">
      <c r="A364" s="444"/>
      <c r="B364" s="421"/>
      <c r="C364" s="421"/>
      <c r="D364" s="421"/>
      <c r="E364" s="421"/>
      <c r="F364" s="422"/>
      <c r="G364" s="827"/>
      <c r="H364" s="828"/>
      <c r="I364" s="457"/>
      <c r="J364" s="458"/>
      <c r="K364" s="426"/>
    </row>
    <row r="365" spans="1:11">
      <c r="A365" s="444"/>
      <c r="B365" s="421"/>
      <c r="C365" s="421"/>
      <c r="D365" s="421"/>
      <c r="E365" s="421"/>
      <c r="F365" s="422"/>
      <c r="G365" s="827"/>
      <c r="H365" s="828"/>
      <c r="I365" s="457"/>
      <c r="J365" s="458"/>
      <c r="K365" s="426"/>
    </row>
    <row r="366" spans="1:11">
      <c r="A366" s="445"/>
      <c r="B366" s="429"/>
      <c r="C366" s="429"/>
      <c r="D366" s="429"/>
      <c r="E366" s="429"/>
      <c r="F366" s="430"/>
      <c r="G366" s="831"/>
      <c r="H366" s="832"/>
      <c r="I366" s="460"/>
      <c r="J366" s="461"/>
      <c r="K366" s="434"/>
    </row>
    <row r="367" spans="1:11">
      <c r="A367" s="833" t="s">
        <v>1275</v>
      </c>
      <c r="B367" s="834"/>
      <c r="C367" s="834"/>
      <c r="D367" s="834"/>
      <c r="E367" s="834"/>
      <c r="F367" s="834"/>
      <c r="G367" s="834"/>
      <c r="H367" s="834"/>
      <c r="I367" s="834"/>
      <c r="J367" s="835"/>
      <c r="K367" s="459"/>
    </row>
    <row r="368" spans="1:11">
      <c r="A368" s="814" t="s">
        <v>1276</v>
      </c>
      <c r="B368" s="869"/>
      <c r="C368" s="872" t="s">
        <v>1277</v>
      </c>
      <c r="D368" s="462" t="s">
        <v>984</v>
      </c>
      <c r="E368" s="874" t="s">
        <v>889</v>
      </c>
      <c r="F368" s="874"/>
      <c r="G368" s="875"/>
      <c r="H368" s="876" t="s">
        <v>1278</v>
      </c>
      <c r="I368" s="877"/>
      <c r="J368" s="878"/>
      <c r="K368" s="829" t="s">
        <v>1279</v>
      </c>
    </row>
    <row r="369" spans="1:11">
      <c r="A369" s="870"/>
      <c r="B369" s="871"/>
      <c r="C369" s="873"/>
      <c r="D369" s="464"/>
      <c r="E369" s="463" t="s">
        <v>1280</v>
      </c>
      <c r="F369" s="465" t="s">
        <v>1281</v>
      </c>
      <c r="G369" s="466" t="s">
        <v>1282</v>
      </c>
      <c r="H369" s="463" t="s">
        <v>1280</v>
      </c>
      <c r="I369" s="465" t="s">
        <v>1281</v>
      </c>
      <c r="J369" s="465" t="s">
        <v>1282</v>
      </c>
      <c r="K369" s="830"/>
    </row>
    <row r="370" spans="1:11">
      <c r="A370" s="467"/>
      <c r="B370" s="414"/>
      <c r="C370" s="468"/>
      <c r="D370" s="469"/>
      <c r="E370" s="470"/>
      <c r="F370" s="471"/>
      <c r="G370" s="472"/>
      <c r="H370" s="456"/>
      <c r="I370" s="456"/>
      <c r="J370" s="473"/>
      <c r="K370" s="455"/>
    </row>
    <row r="371" spans="1:11">
      <c r="A371" s="444"/>
      <c r="B371" s="421"/>
      <c r="C371" s="468"/>
      <c r="D371" s="474"/>
      <c r="E371" s="475"/>
      <c r="F371" s="476"/>
      <c r="G371" s="477"/>
      <c r="H371" s="456"/>
      <c r="I371" s="456"/>
      <c r="J371" s="473"/>
      <c r="K371" s="426"/>
    </row>
    <row r="372" spans="1:11">
      <c r="A372" s="444"/>
      <c r="B372" s="421"/>
      <c r="C372" s="468"/>
      <c r="D372" s="474"/>
      <c r="E372" s="475"/>
      <c r="F372" s="476"/>
      <c r="G372" s="477"/>
      <c r="H372" s="456"/>
      <c r="I372" s="456"/>
      <c r="J372" s="473"/>
      <c r="K372" s="426"/>
    </row>
    <row r="373" spans="1:11">
      <c r="A373" s="445"/>
      <c r="B373" s="429"/>
      <c r="C373" s="478"/>
      <c r="D373" s="479"/>
      <c r="E373" s="480"/>
      <c r="F373" s="481"/>
      <c r="G373" s="482"/>
      <c r="H373" s="456"/>
      <c r="I373" s="456"/>
      <c r="J373" s="473"/>
      <c r="K373" s="434"/>
    </row>
    <row r="374" spans="1:11">
      <c r="A374" s="811" t="s">
        <v>1283</v>
      </c>
      <c r="B374" s="809"/>
      <c r="C374" s="809"/>
      <c r="D374" s="812"/>
      <c r="E374" s="809"/>
      <c r="F374" s="809"/>
      <c r="G374" s="809"/>
      <c r="H374" s="809"/>
      <c r="I374" s="809"/>
      <c r="J374" s="810"/>
      <c r="K374" s="459"/>
    </row>
    <row r="375" spans="1:11">
      <c r="A375" s="808" t="s">
        <v>1284</v>
      </c>
      <c r="B375" s="809"/>
      <c r="C375" s="809"/>
      <c r="D375" s="809"/>
      <c r="E375" s="809"/>
      <c r="F375" s="809"/>
      <c r="G375" s="809"/>
      <c r="H375" s="809"/>
      <c r="I375" s="809"/>
      <c r="J375" s="810"/>
      <c r="K375" s="449">
        <v>0.57999999999999996</v>
      </c>
    </row>
    <row r="376" spans="1:11">
      <c r="A376" s="808" t="s">
        <v>1225</v>
      </c>
      <c r="B376" s="809"/>
      <c r="C376" s="809"/>
      <c r="D376" s="809"/>
      <c r="E376" s="809"/>
      <c r="F376" s="809"/>
      <c r="G376" s="809"/>
      <c r="H376" s="809"/>
      <c r="I376" s="809"/>
      <c r="J376" s="810"/>
      <c r="K376" s="449">
        <v>0.11</v>
      </c>
    </row>
    <row r="377" spans="1:11">
      <c r="A377" s="808" t="s">
        <v>1285</v>
      </c>
      <c r="B377" s="809"/>
      <c r="C377" s="809"/>
      <c r="D377" s="809"/>
      <c r="E377" s="809"/>
      <c r="F377" s="809"/>
      <c r="G377" s="809"/>
      <c r="H377" s="809"/>
      <c r="I377" s="809"/>
      <c r="J377" s="810"/>
      <c r="K377" s="449">
        <v>0.69</v>
      </c>
    </row>
    <row r="380" spans="1:11">
      <c r="A380" s="937" t="s">
        <v>1226</v>
      </c>
      <c r="B380" s="938"/>
      <c r="C380" s="938"/>
      <c r="D380" s="938"/>
      <c r="E380" s="938"/>
      <c r="F380" s="938"/>
      <c r="G380" s="938"/>
      <c r="H380" s="938"/>
      <c r="I380" s="938"/>
      <c r="J380" s="938"/>
      <c r="K380" s="939"/>
    </row>
    <row r="381" spans="1:11">
      <c r="A381" s="393" t="s">
        <v>1227</v>
      </c>
      <c r="B381" s="394"/>
      <c r="C381" s="940"/>
      <c r="D381" s="940"/>
      <c r="E381" s="940"/>
      <c r="F381" s="940"/>
      <c r="G381" s="940"/>
      <c r="H381" s="940"/>
      <c r="I381" s="940"/>
      <c r="J381" s="940"/>
      <c r="K381" s="941"/>
    </row>
    <row r="382" spans="1:11">
      <c r="A382" s="393" t="s">
        <v>1228</v>
      </c>
      <c r="B382" s="394"/>
      <c r="C382" s="395" t="s">
        <v>1229</v>
      </c>
      <c r="E382" s="942"/>
      <c r="F382" s="942"/>
      <c r="G382" s="942"/>
      <c r="H382" s="397"/>
      <c r="I382" s="395" t="s">
        <v>1230</v>
      </c>
      <c r="J382" s="943"/>
      <c r="K382" s="944"/>
    </row>
    <row r="383" spans="1:11">
      <c r="A383" s="398" t="s">
        <v>1231</v>
      </c>
      <c r="B383" s="399" t="s">
        <v>1303</v>
      </c>
      <c r="C383" s="400"/>
      <c r="D383" s="400"/>
      <c r="E383" s="400"/>
      <c r="F383" s="400"/>
      <c r="G383" s="400"/>
      <c r="H383" s="400"/>
      <c r="I383" s="400"/>
      <c r="J383" s="400"/>
      <c r="K383" s="401"/>
    </row>
    <row r="384" spans="1:11">
      <c r="A384" s="402" t="s">
        <v>1233</v>
      </c>
      <c r="B384" s="403"/>
      <c r="D384" s="404"/>
      <c r="E384" s="404"/>
      <c r="F384" s="404"/>
      <c r="G384" s="404"/>
      <c r="H384" s="404"/>
      <c r="I384" s="405"/>
      <c r="J384" s="406" t="s">
        <v>1234</v>
      </c>
      <c r="K384" s="407"/>
    </row>
    <row r="385" spans="1:11">
      <c r="A385" s="929" t="s">
        <v>1304</v>
      </c>
      <c r="B385" s="930"/>
      <c r="C385" s="930"/>
      <c r="D385" s="930"/>
      <c r="E385" s="930"/>
      <c r="F385" s="930"/>
      <c r="G385" s="930"/>
      <c r="H385" s="930"/>
      <c r="I385" s="931"/>
      <c r="J385" s="408" t="s">
        <v>1236</v>
      </c>
      <c r="K385" s="407" t="s">
        <v>989</v>
      </c>
    </row>
    <row r="386" spans="1:11">
      <c r="A386" s="870" t="s">
        <v>1238</v>
      </c>
      <c r="B386" s="932"/>
      <c r="C386" s="815"/>
      <c r="D386" s="815"/>
      <c r="E386" s="869"/>
      <c r="F386" s="409" t="s">
        <v>1239</v>
      </c>
      <c r="G386" s="933" t="s">
        <v>1240</v>
      </c>
      <c r="H386" s="934"/>
      <c r="I386" s="830" t="s">
        <v>1241</v>
      </c>
      <c r="J386" s="830"/>
      <c r="K386" s="925" t="s">
        <v>1242</v>
      </c>
    </row>
    <row r="387" spans="1:11" ht="23.25" customHeight="1">
      <c r="A387" s="870"/>
      <c r="B387" s="932"/>
      <c r="C387" s="932"/>
      <c r="D387" s="932"/>
      <c r="E387" s="871"/>
      <c r="F387" s="409"/>
      <c r="G387" s="409" t="s">
        <v>1243</v>
      </c>
      <c r="H387" s="410" t="s">
        <v>1244</v>
      </c>
      <c r="I387" s="409" t="s">
        <v>1245</v>
      </c>
      <c r="J387" s="409" t="s">
        <v>1244</v>
      </c>
      <c r="K387" s="926"/>
    </row>
    <row r="388" spans="1:11">
      <c r="A388" s="412">
        <v>30046</v>
      </c>
      <c r="B388" s="413" t="s">
        <v>1288</v>
      </c>
      <c r="C388" s="413"/>
      <c r="D388" s="413"/>
      <c r="E388" s="414"/>
      <c r="F388" s="415">
        <v>1</v>
      </c>
      <c r="G388" s="416">
        <v>0.28999999999999998</v>
      </c>
      <c r="H388" s="417">
        <v>0.71</v>
      </c>
      <c r="I388" s="489">
        <v>274.86</v>
      </c>
      <c r="J388" s="490">
        <v>116.89</v>
      </c>
      <c r="K388" s="419">
        <v>162.69</v>
      </c>
    </row>
    <row r="389" spans="1:11">
      <c r="A389" s="483">
        <v>30040</v>
      </c>
      <c r="B389" s="421" t="s">
        <v>1290</v>
      </c>
      <c r="C389" s="421"/>
      <c r="D389" s="421"/>
      <c r="E389" s="422"/>
      <c r="F389" s="423">
        <v>1</v>
      </c>
      <c r="G389" s="484">
        <v>0.17</v>
      </c>
      <c r="H389" s="485">
        <v>0.83</v>
      </c>
      <c r="I389" s="491">
        <v>285.39999999999998</v>
      </c>
      <c r="J389" s="492">
        <v>62.1</v>
      </c>
      <c r="K389" s="486">
        <v>100.05</v>
      </c>
    </row>
    <row r="390" spans="1:11" s="194" customFormat="1" ht="22.5">
      <c r="A390" s="483">
        <v>30014</v>
      </c>
      <c r="B390" s="421" t="s">
        <v>1291</v>
      </c>
      <c r="C390" s="421"/>
      <c r="D390" s="421"/>
      <c r="E390" s="422"/>
      <c r="F390" s="423">
        <v>1</v>
      </c>
      <c r="G390" s="484">
        <v>0.52</v>
      </c>
      <c r="H390" s="485">
        <v>0.48</v>
      </c>
      <c r="I390" s="491">
        <v>239.85</v>
      </c>
      <c r="J390" s="492">
        <v>102.75</v>
      </c>
      <c r="K390" s="486">
        <v>174.04</v>
      </c>
    </row>
    <row r="391" spans="1:11" s="194" customFormat="1">
      <c r="A391" s="483">
        <v>30015</v>
      </c>
      <c r="B391" s="421" t="s">
        <v>1293</v>
      </c>
      <c r="C391" s="421"/>
      <c r="D391" s="421"/>
      <c r="E391" s="422"/>
      <c r="F391" s="423">
        <v>1</v>
      </c>
      <c r="G391" s="484">
        <v>1</v>
      </c>
      <c r="H391" s="485">
        <v>0</v>
      </c>
      <c r="I391" s="491">
        <v>246.23</v>
      </c>
      <c r="J391" s="492">
        <v>118.86</v>
      </c>
      <c r="K391" s="486">
        <v>246.23</v>
      </c>
    </row>
    <row r="392" spans="1:11" s="194" customFormat="1">
      <c r="A392" s="483">
        <v>30018</v>
      </c>
      <c r="B392" s="421" t="s">
        <v>1305</v>
      </c>
      <c r="C392" s="421"/>
      <c r="D392" s="421"/>
      <c r="E392" s="422"/>
      <c r="F392" s="423">
        <v>1</v>
      </c>
      <c r="G392" s="484">
        <v>0.41</v>
      </c>
      <c r="H392" s="485">
        <v>0.59</v>
      </c>
      <c r="I392" s="491">
        <v>13.5</v>
      </c>
      <c r="J392" s="492">
        <v>8.65</v>
      </c>
      <c r="K392" s="486">
        <v>10.63</v>
      </c>
    </row>
    <row r="393" spans="1:11" s="194" customFormat="1">
      <c r="A393" s="420"/>
      <c r="B393" s="421"/>
      <c r="C393" s="421"/>
      <c r="D393" s="421"/>
      <c r="E393" s="422"/>
      <c r="F393" s="423"/>
      <c r="G393" s="424"/>
      <c r="H393" s="425"/>
      <c r="I393" s="491"/>
      <c r="J393" s="492"/>
      <c r="K393" s="427"/>
    </row>
    <row r="394" spans="1:11" s="194" customFormat="1">
      <c r="A394" s="420"/>
      <c r="B394" s="421"/>
      <c r="C394" s="421"/>
      <c r="D394" s="421"/>
      <c r="E394" s="422"/>
      <c r="F394" s="423"/>
      <c r="G394" s="424"/>
      <c r="H394" s="425"/>
      <c r="I394" s="491"/>
      <c r="J394" s="492"/>
      <c r="K394" s="427"/>
    </row>
    <row r="395" spans="1:11" s="194" customFormat="1">
      <c r="A395" s="428"/>
      <c r="B395" s="429"/>
      <c r="C395" s="429"/>
      <c r="D395" s="429"/>
      <c r="E395" s="430"/>
      <c r="F395" s="431"/>
      <c r="G395" s="432"/>
      <c r="H395" s="433"/>
      <c r="I395" s="493"/>
      <c r="J395" s="494"/>
      <c r="K395" s="435"/>
    </row>
    <row r="396" spans="1:11" s="194" customFormat="1">
      <c r="A396" s="935" t="s">
        <v>1247</v>
      </c>
      <c r="B396" s="936"/>
      <c r="C396" s="936"/>
      <c r="D396" s="936"/>
      <c r="E396" s="936"/>
      <c r="F396" s="834"/>
      <c r="G396" s="834"/>
      <c r="H396" s="834"/>
      <c r="I396" s="834"/>
      <c r="J396" s="835"/>
      <c r="K396" s="436">
        <v>693.64</v>
      </c>
    </row>
    <row r="397" spans="1:11" s="194" customFormat="1">
      <c r="A397" s="814" t="s">
        <v>1248</v>
      </c>
      <c r="B397" s="815"/>
      <c r="C397" s="815"/>
      <c r="D397" s="815"/>
      <c r="E397" s="815"/>
      <c r="F397" s="437"/>
      <c r="G397" s="437"/>
      <c r="H397" s="921" t="s">
        <v>1239</v>
      </c>
      <c r="I397" s="923" t="s">
        <v>1249</v>
      </c>
      <c r="J397" s="925" t="s">
        <v>1250</v>
      </c>
      <c r="K397" s="925" t="s">
        <v>1242</v>
      </c>
    </row>
    <row r="398" spans="1:11" ht="15">
      <c r="A398" s="816"/>
      <c r="B398" s="817"/>
      <c r="C398" s="817"/>
      <c r="D398" s="817"/>
      <c r="E398" s="817"/>
      <c r="F398" s="438"/>
      <c r="G398" s="666"/>
      <c r="H398" s="922"/>
      <c r="I398" s="924"/>
      <c r="J398" s="926"/>
      <c r="K398" s="926"/>
    </row>
    <row r="399" spans="1:11" ht="15.75" customHeight="1">
      <c r="A399" s="439">
        <v>20002</v>
      </c>
      <c r="B399" s="927" t="s">
        <v>1251</v>
      </c>
      <c r="C399" s="927"/>
      <c r="D399" s="927"/>
      <c r="E399" s="927"/>
      <c r="F399" s="927"/>
      <c r="G399" s="928"/>
      <c r="H399" s="440">
        <v>0.5</v>
      </c>
      <c r="I399" s="441" t="s">
        <v>1252</v>
      </c>
      <c r="J399" s="442">
        <v>24.3</v>
      </c>
      <c r="K399" s="442">
        <v>12.15</v>
      </c>
    </row>
    <row r="400" spans="1:11" ht="21.75" customHeight="1">
      <c r="A400" s="443">
        <v>20003</v>
      </c>
      <c r="B400" s="919" t="s">
        <v>1306</v>
      </c>
      <c r="C400" s="919"/>
      <c r="D400" s="919"/>
      <c r="E400" s="919"/>
      <c r="F400" s="919"/>
      <c r="G400" s="920"/>
      <c r="H400" s="440">
        <v>9</v>
      </c>
      <c r="I400" s="441" t="s">
        <v>1252</v>
      </c>
      <c r="J400" s="442">
        <v>15.22</v>
      </c>
      <c r="K400" s="442">
        <v>136.97999999999999</v>
      </c>
    </row>
    <row r="401" spans="1:11">
      <c r="A401" s="443">
        <v>20013</v>
      </c>
      <c r="B401" s="919" t="s">
        <v>1307</v>
      </c>
      <c r="C401" s="919"/>
      <c r="D401" s="919"/>
      <c r="E401" s="919"/>
      <c r="F401" s="919"/>
      <c r="G401" s="920"/>
      <c r="H401" s="440">
        <v>1</v>
      </c>
      <c r="I401" s="441" t="s">
        <v>1252</v>
      </c>
      <c r="J401" s="442">
        <v>19.559999999999999</v>
      </c>
      <c r="K401" s="442">
        <v>19.559999999999999</v>
      </c>
    </row>
    <row r="402" spans="1:11">
      <c r="A402" s="443">
        <v>11</v>
      </c>
      <c r="B402" s="919" t="s">
        <v>1255</v>
      </c>
      <c r="C402" s="919"/>
      <c r="D402" s="919"/>
      <c r="E402" s="919"/>
      <c r="F402" s="919"/>
      <c r="G402" s="920"/>
      <c r="H402" s="440">
        <v>1.1200000000000001</v>
      </c>
      <c r="I402" s="441" t="s">
        <v>1256</v>
      </c>
      <c r="J402" s="442">
        <v>0</v>
      </c>
      <c r="K402" s="442">
        <v>1.88</v>
      </c>
    </row>
    <row r="403" spans="1:11">
      <c r="A403" s="443">
        <v>12</v>
      </c>
      <c r="B403" s="919" t="s">
        <v>1258</v>
      </c>
      <c r="C403" s="919"/>
      <c r="D403" s="919"/>
      <c r="E403" s="919"/>
      <c r="F403" s="919"/>
      <c r="G403" s="920"/>
      <c r="H403" s="440">
        <v>9.6</v>
      </c>
      <c r="I403" s="441" t="s">
        <v>1256</v>
      </c>
      <c r="J403" s="442">
        <v>0</v>
      </c>
      <c r="K403" s="442">
        <v>16.190000000000001</v>
      </c>
    </row>
    <row r="404" spans="1:11">
      <c r="A404" s="443">
        <v>13</v>
      </c>
      <c r="B404" s="919" t="s">
        <v>1260</v>
      </c>
      <c r="C404" s="919"/>
      <c r="D404" s="919"/>
      <c r="E404" s="919"/>
      <c r="F404" s="919"/>
      <c r="G404" s="920"/>
      <c r="H404" s="440">
        <v>4.79</v>
      </c>
      <c r="I404" s="441" t="s">
        <v>1256</v>
      </c>
      <c r="J404" s="442">
        <v>0</v>
      </c>
      <c r="K404" s="442">
        <v>8.08</v>
      </c>
    </row>
    <row r="405" spans="1:11">
      <c r="A405" s="444"/>
      <c r="B405" s="919"/>
      <c r="C405" s="919"/>
      <c r="D405" s="919"/>
      <c r="E405" s="919"/>
      <c r="F405" s="919"/>
      <c r="G405" s="920"/>
      <c r="H405" s="440"/>
      <c r="I405" s="441"/>
      <c r="J405" s="426"/>
      <c r="K405" s="426"/>
    </row>
    <row r="406" spans="1:11">
      <c r="A406" s="445"/>
      <c r="B406" s="879"/>
      <c r="C406" s="879"/>
      <c r="D406" s="879"/>
      <c r="E406" s="879"/>
      <c r="F406" s="879"/>
      <c r="G406" s="880"/>
      <c r="H406" s="446"/>
      <c r="I406" s="447"/>
      <c r="J406" s="434"/>
      <c r="K406" s="434"/>
    </row>
    <row r="407" spans="1:11" ht="15">
      <c r="A407" s="448"/>
      <c r="C407" s="667"/>
      <c r="D407" s="833" t="s">
        <v>1263</v>
      </c>
      <c r="E407" s="834"/>
      <c r="F407" s="834"/>
      <c r="G407" s="834"/>
      <c r="H407" s="834"/>
      <c r="I407" s="834"/>
      <c r="J407" s="835"/>
      <c r="K407" s="449">
        <v>194.84</v>
      </c>
    </row>
    <row r="408" spans="1:11">
      <c r="A408" s="448" t="s">
        <v>1264</v>
      </c>
      <c r="B408" s="437"/>
      <c r="C408" s="450">
        <v>71.95</v>
      </c>
      <c r="D408" s="881" t="s">
        <v>1265</v>
      </c>
      <c r="E408" s="882"/>
      <c r="F408" s="882"/>
      <c r="G408" s="882"/>
      <c r="H408" s="882"/>
      <c r="I408" s="882"/>
      <c r="J408" s="883"/>
      <c r="K408" s="449">
        <v>888.48</v>
      </c>
    </row>
    <row r="409" spans="1:11">
      <c r="A409" s="451"/>
      <c r="B409" s="437"/>
      <c r="C409" s="452"/>
      <c r="D409" s="918" t="s">
        <v>1266</v>
      </c>
      <c r="E409" s="918"/>
      <c r="F409" s="834"/>
      <c r="G409" s="834"/>
      <c r="H409" s="834"/>
      <c r="I409" s="834"/>
      <c r="J409" s="835"/>
      <c r="K409" s="449">
        <v>12.34</v>
      </c>
    </row>
    <row r="410" spans="1:11">
      <c r="A410" s="814" t="s">
        <v>1267</v>
      </c>
      <c r="B410" s="815"/>
      <c r="C410" s="815"/>
      <c r="D410" s="815"/>
      <c r="E410" s="815"/>
      <c r="F410" s="818"/>
      <c r="G410" s="820" t="s">
        <v>1268</v>
      </c>
      <c r="H410" s="821"/>
      <c r="I410" s="824" t="s">
        <v>1249</v>
      </c>
      <c r="J410" s="813" t="s">
        <v>1269</v>
      </c>
      <c r="K410" s="813" t="s">
        <v>1270</v>
      </c>
    </row>
    <row r="411" spans="1:11">
      <c r="A411" s="816"/>
      <c r="B411" s="817"/>
      <c r="C411" s="817"/>
      <c r="D411" s="817"/>
      <c r="E411" s="817"/>
      <c r="F411" s="819"/>
      <c r="G411" s="822"/>
      <c r="H411" s="823"/>
      <c r="I411" s="824"/>
      <c r="J411" s="813"/>
      <c r="K411" s="824"/>
    </row>
    <row r="412" spans="1:11">
      <c r="A412" s="444"/>
      <c r="B412" s="421"/>
      <c r="C412" s="421"/>
      <c r="D412" s="421"/>
      <c r="E412" s="421"/>
      <c r="F412" s="414"/>
      <c r="G412" s="825"/>
      <c r="H412" s="826"/>
      <c r="I412" s="453"/>
      <c r="J412" s="454"/>
      <c r="K412" s="455"/>
    </row>
    <row r="413" spans="1:11">
      <c r="A413" s="444"/>
      <c r="B413" s="421"/>
      <c r="C413" s="421"/>
      <c r="D413" s="421"/>
      <c r="E413" s="421"/>
      <c r="F413" s="422"/>
      <c r="G413" s="827"/>
      <c r="H413" s="828"/>
      <c r="I413" s="457"/>
      <c r="J413" s="458"/>
      <c r="K413" s="426"/>
    </row>
    <row r="414" spans="1:11">
      <c r="A414" s="444"/>
      <c r="B414" s="421"/>
      <c r="C414" s="421"/>
      <c r="D414" s="421"/>
      <c r="E414" s="421"/>
      <c r="F414" s="422"/>
      <c r="G414" s="827"/>
      <c r="H414" s="828"/>
      <c r="I414" s="457"/>
      <c r="J414" s="458"/>
      <c r="K414" s="426"/>
    </row>
    <row r="415" spans="1:11">
      <c r="A415" s="444"/>
      <c r="B415" s="421"/>
      <c r="C415" s="421"/>
      <c r="D415" s="421"/>
      <c r="E415" s="421"/>
      <c r="F415" s="422"/>
      <c r="G415" s="827"/>
      <c r="H415" s="828"/>
      <c r="I415" s="457"/>
      <c r="J415" s="458"/>
      <c r="K415" s="426"/>
    </row>
    <row r="416" spans="1:11">
      <c r="A416" s="833" t="s">
        <v>1271</v>
      </c>
      <c r="B416" s="834"/>
      <c r="C416" s="834"/>
      <c r="D416" s="834"/>
      <c r="E416" s="834"/>
      <c r="F416" s="834"/>
      <c r="G416" s="834"/>
      <c r="H416" s="834"/>
      <c r="I416" s="834"/>
      <c r="J416" s="835"/>
      <c r="K416" s="459"/>
    </row>
    <row r="417" spans="1:11">
      <c r="A417" s="814" t="s">
        <v>1272</v>
      </c>
      <c r="B417" s="815"/>
      <c r="C417" s="815"/>
      <c r="D417" s="815"/>
      <c r="E417" s="815"/>
      <c r="F417" s="818"/>
      <c r="G417" s="820" t="s">
        <v>1268</v>
      </c>
      <c r="H417" s="821"/>
      <c r="I417" s="824" t="s">
        <v>1249</v>
      </c>
      <c r="J417" s="813" t="s">
        <v>1269</v>
      </c>
      <c r="K417" s="813" t="s">
        <v>1270</v>
      </c>
    </row>
    <row r="418" spans="1:11">
      <c r="A418" s="816"/>
      <c r="B418" s="817"/>
      <c r="C418" s="817"/>
      <c r="D418" s="817"/>
      <c r="E418" s="817"/>
      <c r="F418" s="819"/>
      <c r="G418" s="822"/>
      <c r="H418" s="823"/>
      <c r="I418" s="824"/>
      <c r="J418" s="813"/>
      <c r="K418" s="824"/>
    </row>
    <row r="419" spans="1:11">
      <c r="A419" s="444" t="s">
        <v>1308</v>
      </c>
      <c r="B419" s="421" t="s">
        <v>1309</v>
      </c>
      <c r="C419" s="421"/>
      <c r="D419" s="421"/>
      <c r="E419" s="421"/>
      <c r="F419" s="422"/>
      <c r="G419" s="827">
        <v>1</v>
      </c>
      <c r="H419" s="828"/>
      <c r="I419" s="457" t="s">
        <v>1310</v>
      </c>
      <c r="J419" s="495">
        <v>145.54000000000002</v>
      </c>
      <c r="K419" s="442">
        <v>145.54</v>
      </c>
    </row>
    <row r="420" spans="1:11">
      <c r="A420" s="444"/>
      <c r="B420" s="421"/>
      <c r="C420" s="421"/>
      <c r="D420" s="421"/>
      <c r="E420" s="421"/>
      <c r="F420" s="422"/>
      <c r="G420" s="827"/>
      <c r="H420" s="828"/>
      <c r="I420" s="457"/>
      <c r="J420" s="458"/>
      <c r="K420" s="426"/>
    </row>
    <row r="421" spans="1:11">
      <c r="A421" s="444"/>
      <c r="B421" s="421"/>
      <c r="C421" s="421"/>
      <c r="D421" s="421"/>
      <c r="E421" s="421"/>
      <c r="F421" s="422"/>
      <c r="G421" s="827"/>
      <c r="H421" s="828"/>
      <c r="I421" s="457"/>
      <c r="J421" s="458"/>
      <c r="K421" s="426"/>
    </row>
    <row r="422" spans="1:11">
      <c r="A422" s="445"/>
      <c r="B422" s="429"/>
      <c r="C422" s="429"/>
      <c r="D422" s="429"/>
      <c r="E422" s="429"/>
      <c r="F422" s="430"/>
      <c r="G422" s="831"/>
      <c r="H422" s="832"/>
      <c r="I422" s="460"/>
      <c r="J422" s="461"/>
      <c r="K422" s="434"/>
    </row>
    <row r="423" spans="1:11">
      <c r="A423" s="833" t="s">
        <v>1273</v>
      </c>
      <c r="B423" s="834"/>
      <c r="C423" s="834"/>
      <c r="D423" s="834"/>
      <c r="E423" s="834"/>
      <c r="F423" s="834"/>
      <c r="G423" s="834"/>
      <c r="H423" s="834"/>
      <c r="I423" s="834"/>
      <c r="J423" s="835"/>
      <c r="K423" s="449">
        <v>145.54</v>
      </c>
    </row>
    <row r="424" spans="1:11">
      <c r="A424" s="814" t="s">
        <v>1274</v>
      </c>
      <c r="B424" s="815"/>
      <c r="C424" s="815"/>
      <c r="D424" s="815"/>
      <c r="E424" s="815"/>
      <c r="F424" s="818"/>
      <c r="G424" s="820" t="s">
        <v>1268</v>
      </c>
      <c r="H424" s="821"/>
      <c r="I424" s="824" t="s">
        <v>1249</v>
      </c>
      <c r="J424" s="813" t="s">
        <v>1269</v>
      </c>
      <c r="K424" s="813" t="s">
        <v>1270</v>
      </c>
    </row>
    <row r="425" spans="1:11">
      <c r="A425" s="816"/>
      <c r="B425" s="817"/>
      <c r="C425" s="817"/>
      <c r="D425" s="817"/>
      <c r="E425" s="817"/>
      <c r="F425" s="819"/>
      <c r="G425" s="822"/>
      <c r="H425" s="823"/>
      <c r="I425" s="824"/>
      <c r="J425" s="813"/>
      <c r="K425" s="824"/>
    </row>
    <row r="426" spans="1:11">
      <c r="A426" s="444"/>
      <c r="B426" s="421"/>
      <c r="C426" s="421"/>
      <c r="D426" s="421"/>
      <c r="E426" s="421"/>
      <c r="F426" s="422"/>
      <c r="G426" s="827"/>
      <c r="H426" s="828"/>
      <c r="I426" s="457"/>
      <c r="J426" s="458"/>
      <c r="K426" s="426"/>
    </row>
    <row r="427" spans="1:11">
      <c r="A427" s="444"/>
      <c r="B427" s="421"/>
      <c r="C427" s="421"/>
      <c r="D427" s="421"/>
      <c r="E427" s="421"/>
      <c r="F427" s="422"/>
      <c r="G427" s="827"/>
      <c r="H427" s="828"/>
      <c r="I427" s="457"/>
      <c r="J427" s="458"/>
      <c r="K427" s="426"/>
    </row>
    <row r="428" spans="1:11">
      <c r="A428" s="444"/>
      <c r="B428" s="421"/>
      <c r="C428" s="421"/>
      <c r="D428" s="421"/>
      <c r="E428" s="421"/>
      <c r="F428" s="422"/>
      <c r="G428" s="827"/>
      <c r="H428" s="828"/>
      <c r="I428" s="457"/>
      <c r="J428" s="458"/>
      <c r="K428" s="426"/>
    </row>
    <row r="429" spans="1:11">
      <c r="A429" s="445"/>
      <c r="B429" s="429"/>
      <c r="C429" s="429"/>
      <c r="D429" s="429"/>
      <c r="E429" s="429"/>
      <c r="F429" s="430"/>
      <c r="G429" s="831"/>
      <c r="H429" s="832"/>
      <c r="I429" s="460"/>
      <c r="J429" s="461"/>
      <c r="K429" s="434"/>
    </row>
    <row r="430" spans="1:11">
      <c r="A430" s="833" t="s">
        <v>1275</v>
      </c>
      <c r="B430" s="834"/>
      <c r="C430" s="834"/>
      <c r="D430" s="834"/>
      <c r="E430" s="834"/>
      <c r="F430" s="834"/>
      <c r="G430" s="834"/>
      <c r="H430" s="834"/>
      <c r="I430" s="834"/>
      <c r="J430" s="835"/>
      <c r="K430" s="459"/>
    </row>
    <row r="431" spans="1:11">
      <c r="A431" s="814" t="s">
        <v>1276</v>
      </c>
      <c r="B431" s="869"/>
      <c r="C431" s="872" t="s">
        <v>1277</v>
      </c>
      <c r="D431" s="462" t="s">
        <v>984</v>
      </c>
      <c r="E431" s="874" t="s">
        <v>889</v>
      </c>
      <c r="F431" s="874"/>
      <c r="G431" s="875"/>
      <c r="H431" s="876" t="s">
        <v>1278</v>
      </c>
      <c r="I431" s="877"/>
      <c r="J431" s="878"/>
      <c r="K431" s="829" t="s">
        <v>1279</v>
      </c>
    </row>
    <row r="432" spans="1:11">
      <c r="A432" s="870"/>
      <c r="B432" s="871"/>
      <c r="C432" s="873"/>
      <c r="D432" s="464"/>
      <c r="E432" s="463" t="s">
        <v>1280</v>
      </c>
      <c r="F432" s="465" t="s">
        <v>1281</v>
      </c>
      <c r="G432" s="466" t="s">
        <v>1282</v>
      </c>
      <c r="H432" s="463" t="s">
        <v>1280</v>
      </c>
      <c r="I432" s="465" t="s">
        <v>1281</v>
      </c>
      <c r="J432" s="465" t="s">
        <v>1282</v>
      </c>
      <c r="K432" s="830"/>
    </row>
    <row r="433" spans="1:11">
      <c r="A433" s="467"/>
      <c r="B433" s="414"/>
      <c r="C433" s="468"/>
      <c r="D433" s="469"/>
      <c r="E433" s="470"/>
      <c r="F433" s="471"/>
      <c r="G433" s="472"/>
      <c r="H433" s="456"/>
      <c r="I433" s="456"/>
      <c r="J433" s="473"/>
      <c r="K433" s="455"/>
    </row>
    <row r="434" spans="1:11">
      <c r="A434" s="444"/>
      <c r="B434" s="421"/>
      <c r="C434" s="468"/>
      <c r="D434" s="474"/>
      <c r="E434" s="475"/>
      <c r="F434" s="476"/>
      <c r="G434" s="477"/>
      <c r="H434" s="456"/>
      <c r="I434" s="456"/>
      <c r="J434" s="473"/>
      <c r="K434" s="426"/>
    </row>
    <row r="435" spans="1:11">
      <c r="A435" s="444"/>
      <c r="B435" s="421"/>
      <c r="C435" s="468"/>
      <c r="D435" s="474"/>
      <c r="E435" s="475"/>
      <c r="F435" s="476"/>
      <c r="G435" s="477"/>
      <c r="H435" s="456"/>
      <c r="I435" s="456"/>
      <c r="J435" s="473"/>
      <c r="K435" s="426"/>
    </row>
    <row r="436" spans="1:11">
      <c r="A436" s="445"/>
      <c r="B436" s="429"/>
      <c r="C436" s="478"/>
      <c r="D436" s="479"/>
      <c r="E436" s="480"/>
      <c r="F436" s="481"/>
      <c r="G436" s="482"/>
      <c r="H436" s="456"/>
      <c r="I436" s="456"/>
      <c r="J436" s="473"/>
      <c r="K436" s="434"/>
    </row>
    <row r="437" spans="1:11">
      <c r="A437" s="811" t="s">
        <v>1283</v>
      </c>
      <c r="B437" s="809"/>
      <c r="C437" s="809"/>
      <c r="D437" s="812"/>
      <c r="E437" s="809"/>
      <c r="F437" s="809"/>
      <c r="G437" s="809"/>
      <c r="H437" s="809"/>
      <c r="I437" s="809"/>
      <c r="J437" s="810"/>
      <c r="K437" s="459"/>
    </row>
    <row r="438" spans="1:11">
      <c r="A438" s="808" t="s">
        <v>1284</v>
      </c>
      <c r="B438" s="809"/>
      <c r="C438" s="809"/>
      <c r="D438" s="809"/>
      <c r="E438" s="809"/>
      <c r="F438" s="809"/>
      <c r="G438" s="809"/>
      <c r="H438" s="809"/>
      <c r="I438" s="809"/>
      <c r="J438" s="810"/>
      <c r="K438" s="449">
        <v>157.88</v>
      </c>
    </row>
    <row r="439" spans="1:11">
      <c r="A439" s="808" t="s">
        <v>1225</v>
      </c>
      <c r="B439" s="809"/>
      <c r="C439" s="809"/>
      <c r="D439" s="809"/>
      <c r="E439" s="809"/>
      <c r="F439" s="809"/>
      <c r="G439" s="809"/>
      <c r="H439" s="809"/>
      <c r="I439" s="809"/>
      <c r="J439" s="810"/>
      <c r="K439" s="449">
        <v>32.520000000000003</v>
      </c>
    </row>
    <row r="440" spans="1:11">
      <c r="A440" s="808" t="s">
        <v>1285</v>
      </c>
      <c r="B440" s="809"/>
      <c r="C440" s="809"/>
      <c r="D440" s="809"/>
      <c r="E440" s="809"/>
      <c r="F440" s="809"/>
      <c r="G440" s="809"/>
      <c r="H440" s="809"/>
      <c r="I440" s="809"/>
      <c r="J440" s="810"/>
      <c r="K440" s="449">
        <v>190.4</v>
      </c>
    </row>
    <row r="443" spans="1:11">
      <c r="A443" s="937" t="s">
        <v>1226</v>
      </c>
      <c r="B443" s="938"/>
      <c r="C443" s="938"/>
      <c r="D443" s="938"/>
      <c r="E443" s="938"/>
      <c r="F443" s="938"/>
      <c r="G443" s="938"/>
      <c r="H443" s="938"/>
      <c r="I443" s="938"/>
      <c r="J443" s="938"/>
      <c r="K443" s="939"/>
    </row>
    <row r="444" spans="1:11">
      <c r="A444" s="393" t="s">
        <v>1227</v>
      </c>
      <c r="B444" s="394"/>
      <c r="C444" s="940"/>
      <c r="D444" s="940"/>
      <c r="E444" s="940"/>
      <c r="F444" s="940"/>
      <c r="G444" s="940"/>
      <c r="H444" s="940"/>
      <c r="I444" s="940"/>
      <c r="J444" s="940"/>
      <c r="K444" s="941"/>
    </row>
    <row r="445" spans="1:11">
      <c r="A445" s="393" t="s">
        <v>1228</v>
      </c>
      <c r="B445" s="394"/>
      <c r="C445" s="395" t="s">
        <v>1229</v>
      </c>
      <c r="E445" s="942"/>
      <c r="F445" s="942"/>
      <c r="G445" s="942"/>
      <c r="H445" s="397"/>
      <c r="I445" s="395" t="s">
        <v>1230</v>
      </c>
      <c r="J445" s="943"/>
      <c r="K445" s="944"/>
    </row>
    <row r="446" spans="1:11">
      <c r="A446" s="398" t="s">
        <v>1231</v>
      </c>
      <c r="B446" s="399" t="s">
        <v>1311</v>
      </c>
      <c r="C446" s="400"/>
      <c r="D446" s="400"/>
      <c r="E446" s="400"/>
      <c r="F446" s="400"/>
      <c r="G446" s="400"/>
      <c r="H446" s="400"/>
      <c r="I446" s="400"/>
      <c r="J446" s="400"/>
      <c r="K446" s="401"/>
    </row>
    <row r="447" spans="1:11">
      <c r="A447" s="402" t="s">
        <v>1233</v>
      </c>
      <c r="B447" s="403"/>
      <c r="D447" s="404"/>
      <c r="E447" s="404"/>
      <c r="F447" s="404"/>
      <c r="G447" s="404"/>
      <c r="H447" s="404"/>
      <c r="I447" s="405"/>
      <c r="J447" s="406" t="s">
        <v>1234</v>
      </c>
      <c r="K447" s="407"/>
    </row>
    <row r="448" spans="1:11">
      <c r="A448" s="929" t="s">
        <v>1312</v>
      </c>
      <c r="B448" s="930"/>
      <c r="C448" s="930"/>
      <c r="D448" s="930"/>
      <c r="E448" s="930"/>
      <c r="F448" s="930"/>
      <c r="G448" s="930"/>
      <c r="H448" s="930"/>
      <c r="I448" s="931"/>
      <c r="J448" s="408" t="s">
        <v>1236</v>
      </c>
      <c r="K448" s="407" t="s">
        <v>1313</v>
      </c>
    </row>
    <row r="449" spans="1:11">
      <c r="A449" s="870" t="s">
        <v>1238</v>
      </c>
      <c r="B449" s="932"/>
      <c r="C449" s="815"/>
      <c r="D449" s="815"/>
      <c r="E449" s="869"/>
      <c r="F449" s="409" t="s">
        <v>1239</v>
      </c>
      <c r="G449" s="933" t="s">
        <v>1240</v>
      </c>
      <c r="H449" s="934"/>
      <c r="I449" s="830" t="s">
        <v>1241</v>
      </c>
      <c r="J449" s="830"/>
      <c r="K449" s="925" t="s">
        <v>1242</v>
      </c>
    </row>
    <row r="450" spans="1:11" ht="23.25" customHeight="1">
      <c r="A450" s="870"/>
      <c r="B450" s="932"/>
      <c r="C450" s="932"/>
      <c r="D450" s="932"/>
      <c r="E450" s="871"/>
      <c r="F450" s="409"/>
      <c r="G450" s="409" t="s">
        <v>1243</v>
      </c>
      <c r="H450" s="410" t="s">
        <v>1244</v>
      </c>
      <c r="I450" s="409" t="s">
        <v>1245</v>
      </c>
      <c r="J450" s="409" t="s">
        <v>1244</v>
      </c>
      <c r="K450" s="926"/>
    </row>
    <row r="451" spans="1:11">
      <c r="A451" s="412">
        <v>30037</v>
      </c>
      <c r="B451" s="413" t="s">
        <v>1314</v>
      </c>
      <c r="C451" s="413"/>
      <c r="D451" s="413"/>
      <c r="E451" s="414"/>
      <c r="F451" s="415">
        <v>1</v>
      </c>
      <c r="G451" s="416">
        <v>1</v>
      </c>
      <c r="H451" s="417">
        <v>0</v>
      </c>
      <c r="I451" s="489">
        <v>287.75</v>
      </c>
      <c r="J451" s="490">
        <v>72.75</v>
      </c>
      <c r="K451" s="419">
        <v>287.75</v>
      </c>
    </row>
    <row r="452" spans="1:11">
      <c r="A452" s="420"/>
      <c r="B452" s="421"/>
      <c r="C452" s="421"/>
      <c r="D452" s="421"/>
      <c r="E452" s="422"/>
      <c r="F452" s="423"/>
      <c r="G452" s="424"/>
      <c r="H452" s="425"/>
      <c r="I452" s="426"/>
      <c r="J452" s="426"/>
      <c r="K452" s="427"/>
    </row>
    <row r="453" spans="1:11" s="194" customFormat="1">
      <c r="A453" s="420"/>
      <c r="B453" s="421"/>
      <c r="C453" s="421"/>
      <c r="D453" s="421"/>
      <c r="E453" s="422"/>
      <c r="F453" s="423"/>
      <c r="G453" s="424"/>
      <c r="H453" s="425"/>
      <c r="I453" s="426"/>
      <c r="J453" s="426"/>
      <c r="K453" s="427"/>
    </row>
    <row r="454" spans="1:11" s="194" customFormat="1">
      <c r="A454" s="420"/>
      <c r="B454" s="421"/>
      <c r="C454" s="421"/>
      <c r="D454" s="421"/>
      <c r="E454" s="422"/>
      <c r="F454" s="423"/>
      <c r="G454" s="424"/>
      <c r="H454" s="425"/>
      <c r="I454" s="426"/>
      <c r="J454" s="426"/>
      <c r="K454" s="427"/>
    </row>
    <row r="455" spans="1:11" s="194" customFormat="1">
      <c r="A455" s="420"/>
      <c r="B455" s="421"/>
      <c r="C455" s="421"/>
      <c r="D455" s="421"/>
      <c r="E455" s="422"/>
      <c r="F455" s="423"/>
      <c r="G455" s="424"/>
      <c r="H455" s="425"/>
      <c r="I455" s="426"/>
      <c r="J455" s="426"/>
      <c r="K455" s="427"/>
    </row>
    <row r="456" spans="1:11" s="194" customFormat="1">
      <c r="A456" s="420"/>
      <c r="B456" s="421"/>
      <c r="C456" s="421"/>
      <c r="D456" s="421"/>
      <c r="E456" s="422"/>
      <c r="F456" s="423"/>
      <c r="G456" s="424"/>
      <c r="H456" s="425"/>
      <c r="I456" s="426"/>
      <c r="J456" s="426"/>
      <c r="K456" s="427"/>
    </row>
    <row r="457" spans="1:11" s="194" customFormat="1">
      <c r="A457" s="420"/>
      <c r="B457" s="421"/>
      <c r="C457" s="421"/>
      <c r="D457" s="421"/>
      <c r="E457" s="422"/>
      <c r="F457" s="423"/>
      <c r="G457" s="424"/>
      <c r="H457" s="425"/>
      <c r="I457" s="426"/>
      <c r="J457" s="426"/>
      <c r="K457" s="427"/>
    </row>
    <row r="458" spans="1:11" s="194" customFormat="1">
      <c r="A458" s="428"/>
      <c r="B458" s="429"/>
      <c r="C458" s="429"/>
      <c r="D458" s="429"/>
      <c r="E458" s="430"/>
      <c r="F458" s="431"/>
      <c r="G458" s="432"/>
      <c r="H458" s="433"/>
      <c r="I458" s="434"/>
      <c r="J458" s="434"/>
      <c r="K458" s="435"/>
    </row>
    <row r="459" spans="1:11" s="194" customFormat="1">
      <c r="A459" s="935" t="s">
        <v>1247</v>
      </c>
      <c r="B459" s="936"/>
      <c r="C459" s="936"/>
      <c r="D459" s="936"/>
      <c r="E459" s="936"/>
      <c r="F459" s="834"/>
      <c r="G459" s="834"/>
      <c r="H459" s="834"/>
      <c r="I459" s="834"/>
      <c r="J459" s="835"/>
      <c r="K459" s="436">
        <v>287.75</v>
      </c>
    </row>
    <row r="460" spans="1:11" s="194" customFormat="1">
      <c r="A460" s="814" t="s">
        <v>1248</v>
      </c>
      <c r="B460" s="815"/>
      <c r="C460" s="815"/>
      <c r="D460" s="815"/>
      <c r="E460" s="815"/>
      <c r="F460" s="437"/>
      <c r="G460" s="437"/>
      <c r="H460" s="921" t="s">
        <v>1239</v>
      </c>
      <c r="I460" s="923" t="s">
        <v>1249</v>
      </c>
      <c r="J460" s="925" t="s">
        <v>1250</v>
      </c>
      <c r="K460" s="925" t="s">
        <v>1242</v>
      </c>
    </row>
    <row r="461" spans="1:11" ht="15">
      <c r="A461" s="816"/>
      <c r="B461" s="817"/>
      <c r="C461" s="817"/>
      <c r="D461" s="817"/>
      <c r="E461" s="817"/>
      <c r="F461" s="438"/>
      <c r="G461" s="666"/>
      <c r="H461" s="922"/>
      <c r="I461" s="924"/>
      <c r="J461" s="926"/>
      <c r="K461" s="926"/>
    </row>
    <row r="462" spans="1:11" ht="15.75" customHeight="1">
      <c r="A462" s="467"/>
      <c r="B462" s="927"/>
      <c r="C462" s="927"/>
      <c r="D462" s="927"/>
      <c r="E462" s="927"/>
      <c r="F462" s="927"/>
      <c r="G462" s="928"/>
      <c r="H462" s="440"/>
      <c r="I462" s="441"/>
      <c r="J462" s="426"/>
      <c r="K462" s="426"/>
    </row>
    <row r="463" spans="1:11" ht="21.75" customHeight="1">
      <c r="A463" s="444"/>
      <c r="B463" s="919"/>
      <c r="C463" s="919"/>
      <c r="D463" s="919"/>
      <c r="E463" s="919"/>
      <c r="F463" s="919"/>
      <c r="G463" s="920"/>
      <c r="H463" s="440"/>
      <c r="I463" s="441"/>
      <c r="J463" s="426"/>
      <c r="K463" s="426"/>
    </row>
    <row r="464" spans="1:11">
      <c r="A464" s="444"/>
      <c r="B464" s="919"/>
      <c r="C464" s="919"/>
      <c r="D464" s="919"/>
      <c r="E464" s="919"/>
      <c r="F464" s="919"/>
      <c r="G464" s="920"/>
      <c r="H464" s="440"/>
      <c r="I464" s="441"/>
      <c r="J464" s="426"/>
      <c r="K464" s="426"/>
    </row>
    <row r="465" spans="1:11">
      <c r="A465" s="444"/>
      <c r="B465" s="919"/>
      <c r="C465" s="919"/>
      <c r="D465" s="919"/>
      <c r="E465" s="919"/>
      <c r="F465" s="919"/>
      <c r="G465" s="920"/>
      <c r="H465" s="440"/>
      <c r="I465" s="441"/>
      <c r="J465" s="426"/>
      <c r="K465" s="426"/>
    </row>
    <row r="466" spans="1:11">
      <c r="A466" s="444"/>
      <c r="B466" s="919"/>
      <c r="C466" s="919"/>
      <c r="D466" s="919"/>
      <c r="E466" s="919"/>
      <c r="F466" s="919"/>
      <c r="G466" s="920"/>
      <c r="H466" s="440"/>
      <c r="I466" s="441"/>
      <c r="J466" s="426"/>
      <c r="K466" s="426"/>
    </row>
    <row r="467" spans="1:11">
      <c r="A467" s="444"/>
      <c r="B467" s="919"/>
      <c r="C467" s="919"/>
      <c r="D467" s="919"/>
      <c r="E467" s="919"/>
      <c r="F467" s="919"/>
      <c r="G467" s="920"/>
      <c r="H467" s="440"/>
      <c r="I467" s="441"/>
      <c r="J467" s="426"/>
      <c r="K467" s="426"/>
    </row>
    <row r="468" spans="1:11">
      <c r="A468" s="444"/>
      <c r="B468" s="919"/>
      <c r="C468" s="919"/>
      <c r="D468" s="919"/>
      <c r="E468" s="919"/>
      <c r="F468" s="919"/>
      <c r="G468" s="920"/>
      <c r="H468" s="440"/>
      <c r="I468" s="441"/>
      <c r="J468" s="426"/>
      <c r="K468" s="426"/>
    </row>
    <row r="469" spans="1:11">
      <c r="A469" s="445"/>
      <c r="B469" s="879"/>
      <c r="C469" s="879"/>
      <c r="D469" s="879"/>
      <c r="E469" s="879"/>
      <c r="F469" s="879"/>
      <c r="G469" s="880"/>
      <c r="H469" s="446"/>
      <c r="I469" s="447"/>
      <c r="J469" s="434"/>
      <c r="K469" s="434"/>
    </row>
    <row r="470" spans="1:11" ht="15">
      <c r="A470" s="448"/>
      <c r="C470" s="667"/>
      <c r="D470" s="833" t="s">
        <v>1263</v>
      </c>
      <c r="E470" s="834"/>
      <c r="F470" s="834"/>
      <c r="G470" s="834"/>
      <c r="H470" s="834"/>
      <c r="I470" s="834"/>
      <c r="J470" s="835"/>
      <c r="K470" s="459"/>
    </row>
    <row r="471" spans="1:11">
      <c r="A471" s="448" t="s">
        <v>1264</v>
      </c>
      <c r="B471" s="437"/>
      <c r="C471" s="450">
        <v>262.5</v>
      </c>
      <c r="D471" s="881" t="s">
        <v>1265</v>
      </c>
      <c r="E471" s="882"/>
      <c r="F471" s="882"/>
      <c r="G471" s="882"/>
      <c r="H471" s="882"/>
      <c r="I471" s="882"/>
      <c r="J471" s="883"/>
      <c r="K471" s="449">
        <v>287.75</v>
      </c>
    </row>
    <row r="472" spans="1:11">
      <c r="A472" s="451"/>
      <c r="B472" s="437"/>
      <c r="C472" s="452"/>
      <c r="D472" s="918" t="s">
        <v>1266</v>
      </c>
      <c r="E472" s="918"/>
      <c r="F472" s="834"/>
      <c r="G472" s="834"/>
      <c r="H472" s="834"/>
      <c r="I472" s="834"/>
      <c r="J472" s="835"/>
      <c r="K472" s="449">
        <v>1.0900000000000001</v>
      </c>
    </row>
    <row r="473" spans="1:11">
      <c r="A473" s="814" t="s">
        <v>1267</v>
      </c>
      <c r="B473" s="815"/>
      <c r="C473" s="815"/>
      <c r="D473" s="815"/>
      <c r="E473" s="815"/>
      <c r="F473" s="818"/>
      <c r="G473" s="820" t="s">
        <v>1268</v>
      </c>
      <c r="H473" s="821"/>
      <c r="I473" s="824" t="s">
        <v>1249</v>
      </c>
      <c r="J473" s="813" t="s">
        <v>1269</v>
      </c>
      <c r="K473" s="813" t="s">
        <v>1270</v>
      </c>
    </row>
    <row r="474" spans="1:11">
      <c r="A474" s="816"/>
      <c r="B474" s="817"/>
      <c r="C474" s="817"/>
      <c r="D474" s="817"/>
      <c r="E474" s="817"/>
      <c r="F474" s="819"/>
      <c r="G474" s="822"/>
      <c r="H474" s="823"/>
      <c r="I474" s="824"/>
      <c r="J474" s="813"/>
      <c r="K474" s="824"/>
    </row>
    <row r="475" spans="1:11">
      <c r="A475" s="444"/>
      <c r="B475" s="421"/>
      <c r="C475" s="421"/>
      <c r="D475" s="421"/>
      <c r="E475" s="421"/>
      <c r="F475" s="414"/>
      <c r="G475" s="825"/>
      <c r="H475" s="826"/>
      <c r="I475" s="453"/>
      <c r="J475" s="454"/>
      <c r="K475" s="455"/>
    </row>
    <row r="476" spans="1:11">
      <c r="A476" s="444"/>
      <c r="B476" s="421"/>
      <c r="C476" s="421"/>
      <c r="D476" s="421"/>
      <c r="E476" s="421"/>
      <c r="F476" s="422"/>
      <c r="G476" s="827"/>
      <c r="H476" s="828"/>
      <c r="I476" s="457"/>
      <c r="J476" s="458"/>
      <c r="K476" s="426"/>
    </row>
    <row r="477" spans="1:11">
      <c r="A477" s="444"/>
      <c r="B477" s="421"/>
      <c r="C477" s="421"/>
      <c r="D477" s="421"/>
      <c r="E477" s="421"/>
      <c r="F477" s="422"/>
      <c r="G477" s="827"/>
      <c r="H477" s="828"/>
      <c r="I477" s="457"/>
      <c r="J477" s="458"/>
      <c r="K477" s="426"/>
    </row>
    <row r="478" spans="1:11">
      <c r="A478" s="444"/>
      <c r="B478" s="421"/>
      <c r="C478" s="421"/>
      <c r="D478" s="421"/>
      <c r="E478" s="421"/>
      <c r="F478" s="422"/>
      <c r="G478" s="827"/>
      <c r="H478" s="828"/>
      <c r="I478" s="457"/>
      <c r="J478" s="458"/>
      <c r="K478" s="426"/>
    </row>
    <row r="479" spans="1:11">
      <c r="A479" s="833" t="s">
        <v>1271</v>
      </c>
      <c r="B479" s="834"/>
      <c r="C479" s="834"/>
      <c r="D479" s="834"/>
      <c r="E479" s="834"/>
      <c r="F479" s="834"/>
      <c r="G479" s="834"/>
      <c r="H479" s="834"/>
      <c r="I479" s="834"/>
      <c r="J479" s="835"/>
      <c r="K479" s="459"/>
    </row>
    <row r="480" spans="1:11">
      <c r="A480" s="814" t="s">
        <v>1272</v>
      </c>
      <c r="B480" s="815"/>
      <c r="C480" s="815"/>
      <c r="D480" s="815"/>
      <c r="E480" s="815"/>
      <c r="F480" s="818"/>
      <c r="G480" s="820" t="s">
        <v>1268</v>
      </c>
      <c r="H480" s="821"/>
      <c r="I480" s="824" t="s">
        <v>1249</v>
      </c>
      <c r="J480" s="813" t="s">
        <v>1269</v>
      </c>
      <c r="K480" s="813" t="s">
        <v>1270</v>
      </c>
    </row>
    <row r="481" spans="1:11">
      <c r="A481" s="816"/>
      <c r="B481" s="817"/>
      <c r="C481" s="817"/>
      <c r="D481" s="817"/>
      <c r="E481" s="817"/>
      <c r="F481" s="819"/>
      <c r="G481" s="822"/>
      <c r="H481" s="823"/>
      <c r="I481" s="824"/>
      <c r="J481" s="813"/>
      <c r="K481" s="824"/>
    </row>
    <row r="482" spans="1:11">
      <c r="A482" s="444"/>
      <c r="B482" s="421"/>
      <c r="C482" s="421"/>
      <c r="D482" s="421"/>
      <c r="E482" s="421"/>
      <c r="F482" s="422"/>
      <c r="G482" s="827"/>
      <c r="H482" s="828"/>
      <c r="I482" s="457"/>
      <c r="J482" s="458"/>
      <c r="K482" s="426"/>
    </row>
    <row r="483" spans="1:11">
      <c r="A483" s="444"/>
      <c r="B483" s="421"/>
      <c r="C483" s="421"/>
      <c r="D483" s="421"/>
      <c r="E483" s="421"/>
      <c r="F483" s="422"/>
      <c r="G483" s="827"/>
      <c r="H483" s="828"/>
      <c r="I483" s="457"/>
      <c r="J483" s="458"/>
      <c r="K483" s="426"/>
    </row>
    <row r="484" spans="1:11">
      <c r="A484" s="444"/>
      <c r="B484" s="421"/>
      <c r="C484" s="421"/>
      <c r="D484" s="421"/>
      <c r="E484" s="421"/>
      <c r="F484" s="422"/>
      <c r="G484" s="827"/>
      <c r="H484" s="828"/>
      <c r="I484" s="457"/>
      <c r="J484" s="458"/>
      <c r="K484" s="426"/>
    </row>
    <row r="485" spans="1:11">
      <c r="A485" s="445"/>
      <c r="B485" s="429"/>
      <c r="C485" s="429"/>
      <c r="D485" s="429"/>
      <c r="E485" s="429"/>
      <c r="F485" s="430"/>
      <c r="G485" s="831"/>
      <c r="H485" s="832"/>
      <c r="I485" s="460"/>
      <c r="J485" s="461"/>
      <c r="K485" s="434"/>
    </row>
    <row r="486" spans="1:11">
      <c r="A486" s="833" t="s">
        <v>1273</v>
      </c>
      <c r="B486" s="834"/>
      <c r="C486" s="834"/>
      <c r="D486" s="834"/>
      <c r="E486" s="834"/>
      <c r="F486" s="834"/>
      <c r="G486" s="834"/>
      <c r="H486" s="834"/>
      <c r="I486" s="834"/>
      <c r="J486" s="835"/>
      <c r="K486" s="459"/>
    </row>
    <row r="487" spans="1:11">
      <c r="A487" s="814" t="s">
        <v>1274</v>
      </c>
      <c r="B487" s="815"/>
      <c r="C487" s="815"/>
      <c r="D487" s="815"/>
      <c r="E487" s="815"/>
      <c r="F487" s="818"/>
      <c r="G487" s="820" t="s">
        <v>1268</v>
      </c>
      <c r="H487" s="821"/>
      <c r="I487" s="824" t="s">
        <v>1249</v>
      </c>
      <c r="J487" s="813" t="s">
        <v>1269</v>
      </c>
      <c r="K487" s="813" t="s">
        <v>1270</v>
      </c>
    </row>
    <row r="488" spans="1:11">
      <c r="A488" s="816"/>
      <c r="B488" s="817"/>
      <c r="C488" s="817"/>
      <c r="D488" s="817"/>
      <c r="E488" s="817"/>
      <c r="F488" s="819"/>
      <c r="G488" s="822"/>
      <c r="H488" s="823"/>
      <c r="I488" s="824"/>
      <c r="J488" s="813"/>
      <c r="K488" s="824"/>
    </row>
    <row r="489" spans="1:11">
      <c r="A489" s="444"/>
      <c r="B489" s="421"/>
      <c r="C489" s="421"/>
      <c r="D489" s="421"/>
      <c r="E489" s="421"/>
      <c r="F489" s="422"/>
      <c r="G489" s="827"/>
      <c r="H489" s="828"/>
      <c r="I489" s="457"/>
      <c r="J489" s="458"/>
      <c r="K489" s="426"/>
    </row>
    <row r="490" spans="1:11">
      <c r="A490" s="444"/>
      <c r="B490" s="421"/>
      <c r="C490" s="421"/>
      <c r="D490" s="421"/>
      <c r="E490" s="421"/>
      <c r="F490" s="422"/>
      <c r="G490" s="827"/>
      <c r="H490" s="828"/>
      <c r="I490" s="457"/>
      <c r="J490" s="458"/>
      <c r="K490" s="426"/>
    </row>
    <row r="491" spans="1:11">
      <c r="A491" s="444"/>
      <c r="B491" s="421"/>
      <c r="C491" s="421"/>
      <c r="D491" s="421"/>
      <c r="E491" s="421"/>
      <c r="F491" s="422"/>
      <c r="G491" s="827"/>
      <c r="H491" s="828"/>
      <c r="I491" s="457"/>
      <c r="J491" s="458"/>
      <c r="K491" s="426"/>
    </row>
    <row r="492" spans="1:11">
      <c r="A492" s="445"/>
      <c r="B492" s="429"/>
      <c r="C492" s="429"/>
      <c r="D492" s="429"/>
      <c r="E492" s="429"/>
      <c r="F492" s="430"/>
      <c r="G492" s="831"/>
      <c r="H492" s="832"/>
      <c r="I492" s="460"/>
      <c r="J492" s="461"/>
      <c r="K492" s="434"/>
    </row>
    <row r="493" spans="1:11">
      <c r="A493" s="833" t="s">
        <v>1275</v>
      </c>
      <c r="B493" s="834"/>
      <c r="C493" s="834"/>
      <c r="D493" s="834"/>
      <c r="E493" s="834"/>
      <c r="F493" s="834"/>
      <c r="G493" s="834"/>
      <c r="H493" s="834"/>
      <c r="I493" s="834"/>
      <c r="J493" s="835"/>
      <c r="K493" s="459"/>
    </row>
    <row r="494" spans="1:11">
      <c r="A494" s="814" t="s">
        <v>1276</v>
      </c>
      <c r="B494" s="869"/>
      <c r="C494" s="872" t="s">
        <v>1277</v>
      </c>
      <c r="D494" s="462" t="s">
        <v>984</v>
      </c>
      <c r="E494" s="874" t="s">
        <v>889</v>
      </c>
      <c r="F494" s="874"/>
      <c r="G494" s="875"/>
      <c r="H494" s="876" t="s">
        <v>1278</v>
      </c>
      <c r="I494" s="877"/>
      <c r="J494" s="878"/>
      <c r="K494" s="829" t="s">
        <v>1279</v>
      </c>
    </row>
    <row r="495" spans="1:11">
      <c r="A495" s="870"/>
      <c r="B495" s="871"/>
      <c r="C495" s="873"/>
      <c r="D495" s="464"/>
      <c r="E495" s="463" t="s">
        <v>1280</v>
      </c>
      <c r="F495" s="465" t="s">
        <v>1281</v>
      </c>
      <c r="G495" s="466" t="s">
        <v>1282</v>
      </c>
      <c r="H495" s="463" t="s">
        <v>1280</v>
      </c>
      <c r="I495" s="465" t="s">
        <v>1281</v>
      </c>
      <c r="J495" s="465" t="s">
        <v>1282</v>
      </c>
      <c r="K495" s="830"/>
    </row>
    <row r="496" spans="1:11">
      <c r="A496" s="467"/>
      <c r="B496" s="414"/>
      <c r="C496" s="468"/>
      <c r="D496" s="469"/>
      <c r="E496" s="470"/>
      <c r="F496" s="471"/>
      <c r="G496" s="472"/>
      <c r="H496" s="456"/>
      <c r="I496" s="456"/>
      <c r="J496" s="473"/>
      <c r="K496" s="455"/>
    </row>
    <row r="497" spans="1:11">
      <c r="A497" s="444"/>
      <c r="B497" s="421"/>
      <c r="C497" s="468"/>
      <c r="D497" s="474"/>
      <c r="E497" s="475"/>
      <c r="F497" s="476"/>
      <c r="G497" s="477"/>
      <c r="H497" s="456"/>
      <c r="I497" s="456"/>
      <c r="J497" s="473"/>
      <c r="K497" s="426"/>
    </row>
    <row r="498" spans="1:11">
      <c r="A498" s="444"/>
      <c r="B498" s="421"/>
      <c r="C498" s="468"/>
      <c r="D498" s="474"/>
      <c r="E498" s="475"/>
      <c r="F498" s="476"/>
      <c r="G498" s="477"/>
      <c r="H498" s="456"/>
      <c r="I498" s="456"/>
      <c r="J498" s="473"/>
      <c r="K498" s="426"/>
    </row>
    <row r="499" spans="1:11">
      <c r="A499" s="445"/>
      <c r="B499" s="429"/>
      <c r="C499" s="478"/>
      <c r="D499" s="479"/>
      <c r="E499" s="480"/>
      <c r="F499" s="481"/>
      <c r="G499" s="482"/>
      <c r="H499" s="456"/>
      <c r="I499" s="456"/>
      <c r="J499" s="473"/>
      <c r="K499" s="434"/>
    </row>
    <row r="500" spans="1:11">
      <c r="A500" s="811" t="s">
        <v>1283</v>
      </c>
      <c r="B500" s="809"/>
      <c r="C500" s="809"/>
      <c r="D500" s="812"/>
      <c r="E500" s="809"/>
      <c r="F500" s="809"/>
      <c r="G500" s="809"/>
      <c r="H500" s="809"/>
      <c r="I500" s="809"/>
      <c r="J500" s="810"/>
      <c r="K500" s="459"/>
    </row>
    <row r="501" spans="1:11">
      <c r="A501" s="808" t="s">
        <v>1284</v>
      </c>
      <c r="B501" s="809"/>
      <c r="C501" s="809"/>
      <c r="D501" s="809"/>
      <c r="E501" s="809"/>
      <c r="F501" s="809"/>
      <c r="G501" s="809"/>
      <c r="H501" s="809"/>
      <c r="I501" s="809"/>
      <c r="J501" s="810"/>
      <c r="K501" s="449">
        <v>1.0900000000000001</v>
      </c>
    </row>
    <row r="502" spans="1:11">
      <c r="A502" s="808" t="s">
        <v>1225</v>
      </c>
      <c r="B502" s="809"/>
      <c r="C502" s="809"/>
      <c r="D502" s="809"/>
      <c r="E502" s="809"/>
      <c r="F502" s="809"/>
      <c r="G502" s="809"/>
      <c r="H502" s="809"/>
      <c r="I502" s="809"/>
      <c r="J502" s="810"/>
      <c r="K502" s="449">
        <v>0.22</v>
      </c>
    </row>
    <row r="503" spans="1:11">
      <c r="A503" s="808" t="s">
        <v>1285</v>
      </c>
      <c r="B503" s="809"/>
      <c r="C503" s="809"/>
      <c r="D503" s="809"/>
      <c r="E503" s="809"/>
      <c r="F503" s="809"/>
      <c r="G503" s="809"/>
      <c r="H503" s="809"/>
      <c r="I503" s="809"/>
      <c r="J503" s="810"/>
      <c r="K503" s="496">
        <v>1.31</v>
      </c>
    </row>
    <row r="506" spans="1:11">
      <c r="A506" s="937" t="s">
        <v>1226</v>
      </c>
      <c r="B506" s="938"/>
      <c r="C506" s="938"/>
      <c r="D506" s="938"/>
      <c r="E506" s="938"/>
      <c r="F506" s="938"/>
      <c r="G506" s="938"/>
      <c r="H506" s="938"/>
      <c r="I506" s="938"/>
      <c r="J506" s="938"/>
      <c r="K506" s="939"/>
    </row>
    <row r="507" spans="1:11">
      <c r="A507" s="393" t="s">
        <v>1227</v>
      </c>
      <c r="B507" s="394"/>
      <c r="C507" s="940"/>
      <c r="D507" s="940"/>
      <c r="E507" s="940"/>
      <c r="F507" s="940"/>
      <c r="G507" s="940"/>
      <c r="H507" s="940"/>
      <c r="I507" s="940"/>
      <c r="J507" s="940"/>
      <c r="K507" s="941"/>
    </row>
    <row r="508" spans="1:11">
      <c r="A508" s="393" t="s">
        <v>1228</v>
      </c>
      <c r="B508" s="394"/>
      <c r="C508" s="395" t="s">
        <v>1229</v>
      </c>
      <c r="E508" s="942"/>
      <c r="F508" s="942"/>
      <c r="G508" s="942"/>
      <c r="H508" s="397"/>
      <c r="I508" s="395" t="s">
        <v>1230</v>
      </c>
      <c r="J508" s="943"/>
      <c r="K508" s="944"/>
    </row>
    <row r="509" spans="1:11">
      <c r="A509" s="398" t="s">
        <v>1231</v>
      </c>
      <c r="B509" s="399" t="s">
        <v>1315</v>
      </c>
      <c r="C509" s="400"/>
      <c r="D509" s="400"/>
      <c r="E509" s="400"/>
      <c r="F509" s="400"/>
      <c r="G509" s="400"/>
      <c r="H509" s="400"/>
      <c r="I509" s="400"/>
      <c r="J509" s="400"/>
      <c r="K509" s="401"/>
    </row>
    <row r="510" spans="1:11">
      <c r="A510" s="402" t="s">
        <v>1233</v>
      </c>
      <c r="B510" s="403"/>
      <c r="D510" s="404"/>
      <c r="E510" s="404"/>
      <c r="F510" s="404"/>
      <c r="G510" s="404"/>
      <c r="H510" s="404"/>
      <c r="I510" s="405"/>
      <c r="J510" s="406" t="s">
        <v>1234</v>
      </c>
      <c r="K510" s="407"/>
    </row>
    <row r="511" spans="1:11">
      <c r="A511" s="929" t="s">
        <v>1316</v>
      </c>
      <c r="B511" s="930"/>
      <c r="C511" s="930"/>
      <c r="D511" s="930"/>
      <c r="E511" s="930"/>
      <c r="F511" s="930"/>
      <c r="G511" s="930"/>
      <c r="H511" s="930"/>
      <c r="I511" s="931"/>
      <c r="J511" s="408" t="s">
        <v>1236</v>
      </c>
      <c r="K511" s="407" t="s">
        <v>1237</v>
      </c>
    </row>
    <row r="512" spans="1:11">
      <c r="A512" s="870" t="s">
        <v>1238</v>
      </c>
      <c r="B512" s="932"/>
      <c r="C512" s="815"/>
      <c r="D512" s="815"/>
      <c r="E512" s="869"/>
      <c r="F512" s="409" t="s">
        <v>1239</v>
      </c>
      <c r="G512" s="933" t="s">
        <v>1240</v>
      </c>
      <c r="H512" s="934"/>
      <c r="I512" s="830" t="s">
        <v>1241</v>
      </c>
      <c r="J512" s="830"/>
      <c r="K512" s="925" t="s">
        <v>1242</v>
      </c>
    </row>
    <row r="513" spans="1:11" ht="23.25" customHeight="1">
      <c r="A513" s="870"/>
      <c r="B513" s="932"/>
      <c r="C513" s="932"/>
      <c r="D513" s="932"/>
      <c r="E513" s="871"/>
      <c r="F513" s="409"/>
      <c r="G513" s="409" t="s">
        <v>1243</v>
      </c>
      <c r="H513" s="410" t="s">
        <v>1244</v>
      </c>
      <c r="I513" s="497" t="s">
        <v>1245</v>
      </c>
      <c r="J513" s="497" t="s">
        <v>1244</v>
      </c>
      <c r="K513" s="926"/>
    </row>
    <row r="514" spans="1:11">
      <c r="A514" s="412">
        <v>30005</v>
      </c>
      <c r="B514" s="413" t="s">
        <v>1317</v>
      </c>
      <c r="C514" s="413"/>
      <c r="D514" s="413"/>
      <c r="E514" s="414"/>
      <c r="F514" s="415">
        <v>1</v>
      </c>
      <c r="G514" s="416">
        <v>0.35</v>
      </c>
      <c r="H514" s="417">
        <v>0.65</v>
      </c>
      <c r="I514" s="426">
        <v>135.25</v>
      </c>
      <c r="J514" s="426">
        <v>45.53</v>
      </c>
      <c r="K514" s="419">
        <v>76.92</v>
      </c>
    </row>
    <row r="515" spans="1:11">
      <c r="A515" s="483">
        <v>30040</v>
      </c>
      <c r="B515" s="421" t="s">
        <v>1290</v>
      </c>
      <c r="C515" s="421"/>
      <c r="D515" s="421"/>
      <c r="E515" s="422"/>
      <c r="F515" s="423">
        <v>1</v>
      </c>
      <c r="G515" s="484">
        <v>0.05</v>
      </c>
      <c r="H515" s="485">
        <v>0</v>
      </c>
      <c r="I515" s="426">
        <v>285.39999999999998</v>
      </c>
      <c r="J515" s="426">
        <v>62.1</v>
      </c>
      <c r="K515" s="486">
        <v>14.27</v>
      </c>
    </row>
    <row r="516" spans="1:11" s="194" customFormat="1">
      <c r="A516" s="483">
        <v>30017</v>
      </c>
      <c r="B516" s="421" t="s">
        <v>1318</v>
      </c>
      <c r="C516" s="421"/>
      <c r="D516" s="421"/>
      <c r="E516" s="422"/>
      <c r="F516" s="423">
        <v>1</v>
      </c>
      <c r="G516" s="484">
        <v>0.35</v>
      </c>
      <c r="H516" s="485">
        <v>0.65</v>
      </c>
      <c r="I516" s="426">
        <v>12.26</v>
      </c>
      <c r="J516" s="426">
        <v>7.85</v>
      </c>
      <c r="K516" s="486">
        <v>9.39</v>
      </c>
    </row>
    <row r="517" spans="1:11" s="194" customFormat="1">
      <c r="A517" s="483">
        <v>30020</v>
      </c>
      <c r="B517" s="421" t="s">
        <v>1319</v>
      </c>
      <c r="C517" s="421"/>
      <c r="D517" s="421"/>
      <c r="E517" s="422"/>
      <c r="F517" s="423">
        <v>1</v>
      </c>
      <c r="G517" s="484">
        <v>1</v>
      </c>
      <c r="H517" s="485">
        <v>0</v>
      </c>
      <c r="I517" s="426">
        <v>51.4</v>
      </c>
      <c r="J517" s="426">
        <v>34.61</v>
      </c>
      <c r="K517" s="486">
        <v>51.4</v>
      </c>
    </row>
    <row r="518" spans="1:11" s="194" customFormat="1">
      <c r="A518" s="483">
        <v>30021</v>
      </c>
      <c r="B518" s="421" t="s">
        <v>1320</v>
      </c>
      <c r="C518" s="421"/>
      <c r="D518" s="421"/>
      <c r="E518" s="422"/>
      <c r="F518" s="423">
        <v>1</v>
      </c>
      <c r="G518" s="484">
        <v>1</v>
      </c>
      <c r="H518" s="485">
        <v>0</v>
      </c>
      <c r="I518" s="426">
        <v>227.85</v>
      </c>
      <c r="J518" s="426">
        <v>57.76</v>
      </c>
      <c r="K518" s="486">
        <v>227.85</v>
      </c>
    </row>
    <row r="519" spans="1:11" s="194" customFormat="1">
      <c r="A519" s="420"/>
      <c r="B519" s="421"/>
      <c r="C519" s="421"/>
      <c r="D519" s="421"/>
      <c r="E519" s="422"/>
      <c r="F519" s="423"/>
      <c r="G519" s="424"/>
      <c r="H519" s="425"/>
      <c r="I519" s="426"/>
      <c r="J519" s="426"/>
      <c r="K519" s="427"/>
    </row>
    <row r="520" spans="1:11" s="194" customFormat="1">
      <c r="A520" s="420"/>
      <c r="B520" s="421"/>
      <c r="C520" s="421"/>
      <c r="D520" s="421"/>
      <c r="E520" s="422"/>
      <c r="F520" s="423"/>
      <c r="G520" s="424"/>
      <c r="H520" s="425"/>
      <c r="I520" s="426"/>
      <c r="J520" s="426"/>
      <c r="K520" s="427"/>
    </row>
    <row r="521" spans="1:11" s="194" customFormat="1">
      <c r="A521" s="428"/>
      <c r="B521" s="429"/>
      <c r="C521" s="429"/>
      <c r="D521" s="429"/>
      <c r="E521" s="430"/>
      <c r="F521" s="431"/>
      <c r="G521" s="432"/>
      <c r="H521" s="433"/>
      <c r="I521" s="426"/>
      <c r="J521" s="426"/>
      <c r="K521" s="435"/>
    </row>
    <row r="522" spans="1:11" s="194" customFormat="1">
      <c r="A522" s="935" t="s">
        <v>1247</v>
      </c>
      <c r="B522" s="936"/>
      <c r="C522" s="936"/>
      <c r="D522" s="936"/>
      <c r="E522" s="936"/>
      <c r="F522" s="834"/>
      <c r="G522" s="834"/>
      <c r="H522" s="834"/>
      <c r="I522" s="834"/>
      <c r="J522" s="835"/>
      <c r="K522" s="436">
        <v>379.83</v>
      </c>
    </row>
    <row r="523" spans="1:11" s="194" customFormat="1">
      <c r="A523" s="814" t="s">
        <v>1248</v>
      </c>
      <c r="B523" s="815"/>
      <c r="C523" s="815"/>
      <c r="D523" s="815"/>
      <c r="E523" s="815"/>
      <c r="F523" s="437"/>
      <c r="G523" s="437"/>
      <c r="H523" s="921" t="s">
        <v>1239</v>
      </c>
      <c r="I523" s="923" t="s">
        <v>1249</v>
      </c>
      <c r="J523" s="925" t="s">
        <v>1250</v>
      </c>
      <c r="K523" s="925" t="s">
        <v>1242</v>
      </c>
    </row>
    <row r="524" spans="1:11" ht="15">
      <c r="A524" s="816"/>
      <c r="B524" s="817"/>
      <c r="C524" s="817"/>
      <c r="D524" s="817"/>
      <c r="E524" s="817"/>
      <c r="F524" s="438"/>
      <c r="G524" s="666"/>
      <c r="H524" s="922"/>
      <c r="I524" s="924"/>
      <c r="J524" s="926"/>
      <c r="K524" s="926"/>
    </row>
    <row r="525" spans="1:11" ht="15.75" customHeight="1">
      <c r="A525" s="439">
        <v>20002</v>
      </c>
      <c r="B525" s="927" t="s">
        <v>1251</v>
      </c>
      <c r="C525" s="927"/>
      <c r="D525" s="927"/>
      <c r="E525" s="927"/>
      <c r="F525" s="927"/>
      <c r="G525" s="928"/>
      <c r="H525" s="440">
        <v>1</v>
      </c>
      <c r="I525" s="441" t="s">
        <v>1252</v>
      </c>
      <c r="J525" s="442">
        <v>24.3</v>
      </c>
      <c r="K525" s="442">
        <v>24.3</v>
      </c>
    </row>
    <row r="526" spans="1:11" ht="21.75" customHeight="1">
      <c r="A526" s="443">
        <v>20031</v>
      </c>
      <c r="B526" s="919" t="s">
        <v>1253</v>
      </c>
      <c r="C526" s="919"/>
      <c r="D526" s="919"/>
      <c r="E526" s="919"/>
      <c r="F526" s="919"/>
      <c r="G526" s="920"/>
      <c r="H526" s="440">
        <v>2</v>
      </c>
      <c r="I526" s="441" t="s">
        <v>1252</v>
      </c>
      <c r="J526" s="442">
        <v>13.64</v>
      </c>
      <c r="K526" s="442">
        <v>27.28</v>
      </c>
    </row>
    <row r="527" spans="1:11">
      <c r="A527" s="443">
        <v>11</v>
      </c>
      <c r="B527" s="919" t="s">
        <v>1255</v>
      </c>
      <c r="C527" s="919"/>
      <c r="D527" s="919"/>
      <c r="E527" s="919"/>
      <c r="F527" s="919"/>
      <c r="G527" s="920"/>
      <c r="H527" s="440">
        <v>1.1200000000000001</v>
      </c>
      <c r="I527" s="441" t="s">
        <v>1256</v>
      </c>
      <c r="J527" s="442">
        <v>0</v>
      </c>
      <c r="K527" s="442">
        <v>0.56999999999999995</v>
      </c>
    </row>
    <row r="528" spans="1:11">
      <c r="A528" s="443">
        <v>12</v>
      </c>
      <c r="B528" s="919" t="s">
        <v>1258</v>
      </c>
      <c r="C528" s="919"/>
      <c r="D528" s="919"/>
      <c r="E528" s="919"/>
      <c r="F528" s="919"/>
      <c r="G528" s="920"/>
      <c r="H528" s="440">
        <v>9.6</v>
      </c>
      <c r="I528" s="441" t="s">
        <v>1256</v>
      </c>
      <c r="J528" s="442">
        <v>0</v>
      </c>
      <c r="K528" s="442">
        <v>4.95</v>
      </c>
    </row>
    <row r="529" spans="1:11">
      <c r="A529" s="443">
        <v>13</v>
      </c>
      <c r="B529" s="919" t="s">
        <v>1260</v>
      </c>
      <c r="C529" s="919"/>
      <c r="D529" s="919"/>
      <c r="E529" s="919"/>
      <c r="F529" s="919"/>
      <c r="G529" s="920"/>
      <c r="H529" s="440">
        <v>4.79</v>
      </c>
      <c r="I529" s="441" t="s">
        <v>1256</v>
      </c>
      <c r="J529" s="442">
        <v>0</v>
      </c>
      <c r="K529" s="442">
        <v>2.4700000000000002</v>
      </c>
    </row>
    <row r="530" spans="1:11">
      <c r="A530" s="443">
        <v>14</v>
      </c>
      <c r="B530" s="919" t="s">
        <v>1262</v>
      </c>
      <c r="C530" s="919"/>
      <c r="D530" s="919"/>
      <c r="E530" s="919"/>
      <c r="F530" s="919"/>
      <c r="G530" s="920"/>
      <c r="H530" s="440">
        <v>5</v>
      </c>
      <c r="I530" s="441" t="s">
        <v>1256</v>
      </c>
      <c r="J530" s="442">
        <v>0</v>
      </c>
      <c r="K530" s="442">
        <v>2.57</v>
      </c>
    </row>
    <row r="531" spans="1:11">
      <c r="A531" s="444"/>
      <c r="B531" s="919"/>
      <c r="C531" s="919"/>
      <c r="D531" s="919"/>
      <c r="E531" s="919"/>
      <c r="F531" s="919"/>
      <c r="G531" s="920"/>
      <c r="H531" s="440"/>
      <c r="I531" s="441"/>
      <c r="J531" s="426"/>
      <c r="K531" s="426"/>
    </row>
    <row r="532" spans="1:11">
      <c r="A532" s="445"/>
      <c r="B532" s="879"/>
      <c r="C532" s="879"/>
      <c r="D532" s="879"/>
      <c r="E532" s="879"/>
      <c r="F532" s="879"/>
      <c r="G532" s="880"/>
      <c r="H532" s="446"/>
      <c r="I532" s="447"/>
      <c r="J532" s="434"/>
      <c r="K532" s="434"/>
    </row>
    <row r="533" spans="1:11" ht="15">
      <c r="A533" s="448"/>
      <c r="C533" s="667"/>
      <c r="D533" s="833" t="s">
        <v>1263</v>
      </c>
      <c r="E533" s="834"/>
      <c r="F533" s="834"/>
      <c r="G533" s="834"/>
      <c r="H533" s="834"/>
      <c r="I533" s="834"/>
      <c r="J533" s="835"/>
      <c r="K533" s="449">
        <v>62.14</v>
      </c>
    </row>
    <row r="534" spans="1:11">
      <c r="A534" s="448" t="s">
        <v>1264</v>
      </c>
      <c r="B534" s="437"/>
      <c r="C534" s="450">
        <v>1170</v>
      </c>
      <c r="D534" s="881" t="s">
        <v>1265</v>
      </c>
      <c r="E534" s="882"/>
      <c r="F534" s="882"/>
      <c r="G534" s="882"/>
      <c r="H534" s="882"/>
      <c r="I534" s="882"/>
      <c r="J534" s="883"/>
      <c r="K534" s="449">
        <v>441.96999999999997</v>
      </c>
    </row>
    <row r="535" spans="1:11">
      <c r="A535" s="451"/>
      <c r="B535" s="437"/>
      <c r="C535" s="452"/>
      <c r="D535" s="918" t="s">
        <v>1266</v>
      </c>
      <c r="E535" s="918"/>
      <c r="F535" s="834"/>
      <c r="G535" s="834"/>
      <c r="H535" s="834"/>
      <c r="I535" s="834"/>
      <c r="J535" s="835"/>
      <c r="K535" s="449">
        <v>0.37</v>
      </c>
    </row>
    <row r="536" spans="1:11">
      <c r="A536" s="814" t="s">
        <v>1267</v>
      </c>
      <c r="B536" s="815"/>
      <c r="C536" s="815"/>
      <c r="D536" s="815"/>
      <c r="E536" s="815"/>
      <c r="F536" s="818"/>
      <c r="G536" s="820" t="s">
        <v>1268</v>
      </c>
      <c r="H536" s="821"/>
      <c r="I536" s="824" t="s">
        <v>1249</v>
      </c>
      <c r="J536" s="813" t="s">
        <v>1269</v>
      </c>
      <c r="K536" s="813" t="s">
        <v>1270</v>
      </c>
    </row>
    <row r="537" spans="1:11">
      <c r="A537" s="816"/>
      <c r="B537" s="817"/>
      <c r="C537" s="817"/>
      <c r="D537" s="817"/>
      <c r="E537" s="817"/>
      <c r="F537" s="819"/>
      <c r="G537" s="822"/>
      <c r="H537" s="823"/>
      <c r="I537" s="824"/>
      <c r="J537" s="813"/>
      <c r="K537" s="824"/>
    </row>
    <row r="538" spans="1:11">
      <c r="A538" s="444"/>
      <c r="B538" s="421"/>
      <c r="C538" s="421"/>
      <c r="D538" s="421"/>
      <c r="E538" s="421"/>
      <c r="F538" s="414"/>
      <c r="G538" s="825"/>
      <c r="H538" s="826"/>
      <c r="I538" s="453"/>
      <c r="J538" s="454"/>
      <c r="K538" s="455"/>
    </row>
    <row r="539" spans="1:11">
      <c r="A539" s="444"/>
      <c r="B539" s="421"/>
      <c r="C539" s="421"/>
      <c r="D539" s="421"/>
      <c r="E539" s="421"/>
      <c r="F539" s="422"/>
      <c r="G539" s="827"/>
      <c r="H539" s="828"/>
      <c r="I539" s="457"/>
      <c r="J539" s="458"/>
      <c r="K539" s="426"/>
    </row>
    <row r="540" spans="1:11">
      <c r="A540" s="444"/>
      <c r="B540" s="421"/>
      <c r="C540" s="421"/>
      <c r="D540" s="421"/>
      <c r="E540" s="421"/>
      <c r="F540" s="422"/>
      <c r="G540" s="827"/>
      <c r="H540" s="828"/>
      <c r="I540" s="457"/>
      <c r="J540" s="458"/>
      <c r="K540" s="426"/>
    </row>
    <row r="541" spans="1:11">
      <c r="A541" s="444"/>
      <c r="B541" s="421"/>
      <c r="C541" s="421"/>
      <c r="D541" s="421"/>
      <c r="E541" s="421"/>
      <c r="F541" s="422"/>
      <c r="G541" s="827"/>
      <c r="H541" s="828"/>
      <c r="I541" s="457"/>
      <c r="J541" s="458"/>
      <c r="K541" s="426"/>
    </row>
    <row r="542" spans="1:11">
      <c r="A542" s="833" t="s">
        <v>1271</v>
      </c>
      <c r="B542" s="834"/>
      <c r="C542" s="834"/>
      <c r="D542" s="834"/>
      <c r="E542" s="834"/>
      <c r="F542" s="834"/>
      <c r="G542" s="834"/>
      <c r="H542" s="834"/>
      <c r="I542" s="834"/>
      <c r="J542" s="835"/>
      <c r="K542" s="459"/>
    </row>
    <row r="543" spans="1:11">
      <c r="A543" s="814" t="s">
        <v>1272</v>
      </c>
      <c r="B543" s="815"/>
      <c r="C543" s="815"/>
      <c r="D543" s="815"/>
      <c r="E543" s="815"/>
      <c r="F543" s="818"/>
      <c r="G543" s="820" t="s">
        <v>1268</v>
      </c>
      <c r="H543" s="821"/>
      <c r="I543" s="824" t="s">
        <v>1249</v>
      </c>
      <c r="J543" s="813" t="s">
        <v>1269</v>
      </c>
      <c r="K543" s="813" t="s">
        <v>1270</v>
      </c>
    </row>
    <row r="544" spans="1:11">
      <c r="A544" s="816"/>
      <c r="B544" s="817"/>
      <c r="C544" s="817"/>
      <c r="D544" s="817"/>
      <c r="E544" s="817"/>
      <c r="F544" s="819"/>
      <c r="G544" s="822"/>
      <c r="H544" s="823"/>
      <c r="I544" s="824"/>
      <c r="J544" s="813"/>
      <c r="K544" s="824"/>
    </row>
    <row r="545" spans="1:11">
      <c r="A545" s="444"/>
      <c r="B545" s="421"/>
      <c r="C545" s="421"/>
      <c r="D545" s="421"/>
      <c r="E545" s="421"/>
      <c r="F545" s="422"/>
      <c r="G545" s="827"/>
      <c r="H545" s="828"/>
      <c r="I545" s="457"/>
      <c r="J545" s="458"/>
      <c r="K545" s="426"/>
    </row>
    <row r="546" spans="1:11">
      <c r="A546" s="444"/>
      <c r="B546" s="421"/>
      <c r="C546" s="421"/>
      <c r="D546" s="421"/>
      <c r="E546" s="421"/>
      <c r="F546" s="422"/>
      <c r="G546" s="827"/>
      <c r="H546" s="828"/>
      <c r="I546" s="457"/>
      <c r="J546" s="458"/>
      <c r="K546" s="426"/>
    </row>
    <row r="547" spans="1:11">
      <c r="A547" s="444"/>
      <c r="B547" s="421"/>
      <c r="C547" s="421"/>
      <c r="D547" s="421"/>
      <c r="E547" s="421"/>
      <c r="F547" s="422"/>
      <c r="G547" s="827"/>
      <c r="H547" s="828"/>
      <c r="I547" s="457"/>
      <c r="J547" s="458"/>
      <c r="K547" s="426"/>
    </row>
    <row r="548" spans="1:11">
      <c r="A548" s="445"/>
      <c r="B548" s="429"/>
      <c r="C548" s="429"/>
      <c r="D548" s="429"/>
      <c r="E548" s="429"/>
      <c r="F548" s="430"/>
      <c r="G548" s="831"/>
      <c r="H548" s="832"/>
      <c r="I548" s="460"/>
      <c r="J548" s="461"/>
      <c r="K548" s="434"/>
    </row>
    <row r="549" spans="1:11">
      <c r="A549" s="833" t="s">
        <v>1273</v>
      </c>
      <c r="B549" s="834"/>
      <c r="C549" s="834"/>
      <c r="D549" s="834"/>
      <c r="E549" s="834"/>
      <c r="F549" s="834"/>
      <c r="G549" s="834"/>
      <c r="H549" s="834"/>
      <c r="I549" s="834"/>
      <c r="J549" s="835"/>
      <c r="K549" s="459"/>
    </row>
    <row r="550" spans="1:11">
      <c r="A550" s="814" t="s">
        <v>1274</v>
      </c>
      <c r="B550" s="815"/>
      <c r="C550" s="815"/>
      <c r="D550" s="815"/>
      <c r="E550" s="815"/>
      <c r="F550" s="818"/>
      <c r="G550" s="820" t="s">
        <v>1268</v>
      </c>
      <c r="H550" s="821"/>
      <c r="I550" s="824" t="s">
        <v>1249</v>
      </c>
      <c r="J550" s="813" t="s">
        <v>1269</v>
      </c>
      <c r="K550" s="813" t="s">
        <v>1270</v>
      </c>
    </row>
    <row r="551" spans="1:11">
      <c r="A551" s="816"/>
      <c r="B551" s="817"/>
      <c r="C551" s="817"/>
      <c r="D551" s="817"/>
      <c r="E551" s="817"/>
      <c r="F551" s="819"/>
      <c r="G551" s="822"/>
      <c r="H551" s="823"/>
      <c r="I551" s="824"/>
      <c r="J551" s="813"/>
      <c r="K551" s="824"/>
    </row>
    <row r="552" spans="1:11">
      <c r="A552" s="444"/>
      <c r="B552" s="421"/>
      <c r="C552" s="421"/>
      <c r="D552" s="421"/>
      <c r="E552" s="421"/>
      <c r="F552" s="422"/>
      <c r="G552" s="827"/>
      <c r="H552" s="828"/>
      <c r="I552" s="457"/>
      <c r="J552" s="458"/>
      <c r="K552" s="426"/>
    </row>
    <row r="553" spans="1:11">
      <c r="A553" s="444"/>
      <c r="B553" s="421"/>
      <c r="C553" s="421"/>
      <c r="D553" s="421"/>
      <c r="E553" s="421"/>
      <c r="F553" s="422"/>
      <c r="G553" s="827"/>
      <c r="H553" s="828"/>
      <c r="I553" s="457"/>
      <c r="J553" s="458"/>
      <c r="K553" s="426"/>
    </row>
    <row r="554" spans="1:11">
      <c r="A554" s="444"/>
      <c r="B554" s="421"/>
      <c r="C554" s="421"/>
      <c r="D554" s="421"/>
      <c r="E554" s="421"/>
      <c r="F554" s="422"/>
      <c r="G554" s="827"/>
      <c r="H554" s="828"/>
      <c r="I554" s="457"/>
      <c r="J554" s="458"/>
      <c r="K554" s="426"/>
    </row>
    <row r="555" spans="1:11">
      <c r="A555" s="445"/>
      <c r="B555" s="429"/>
      <c r="C555" s="429"/>
      <c r="D555" s="429"/>
      <c r="E555" s="429"/>
      <c r="F555" s="430"/>
      <c r="G555" s="831"/>
      <c r="H555" s="832"/>
      <c r="I555" s="460"/>
      <c r="J555" s="461"/>
      <c r="K555" s="434"/>
    </row>
    <row r="556" spans="1:11">
      <c r="A556" s="833" t="s">
        <v>1275</v>
      </c>
      <c r="B556" s="834"/>
      <c r="C556" s="834"/>
      <c r="D556" s="834"/>
      <c r="E556" s="834"/>
      <c r="F556" s="834"/>
      <c r="G556" s="834"/>
      <c r="H556" s="834"/>
      <c r="I556" s="834"/>
      <c r="J556" s="835"/>
      <c r="K556" s="459"/>
    </row>
    <row r="557" spans="1:11">
      <c r="A557" s="814" t="s">
        <v>1276</v>
      </c>
      <c r="B557" s="869"/>
      <c r="C557" s="872" t="s">
        <v>1277</v>
      </c>
      <c r="D557" s="462" t="s">
        <v>984</v>
      </c>
      <c r="E557" s="874" t="s">
        <v>889</v>
      </c>
      <c r="F557" s="874"/>
      <c r="G557" s="875"/>
      <c r="H557" s="876" t="s">
        <v>1278</v>
      </c>
      <c r="I557" s="877"/>
      <c r="J557" s="878"/>
      <c r="K557" s="829" t="s">
        <v>1279</v>
      </c>
    </row>
    <row r="558" spans="1:11">
      <c r="A558" s="870"/>
      <c r="B558" s="871"/>
      <c r="C558" s="873"/>
      <c r="D558" s="464"/>
      <c r="E558" s="463" t="s">
        <v>1280</v>
      </c>
      <c r="F558" s="465" t="s">
        <v>1281</v>
      </c>
      <c r="G558" s="466" t="s">
        <v>1282</v>
      </c>
      <c r="H558" s="463" t="s">
        <v>1280</v>
      </c>
      <c r="I558" s="465" t="s">
        <v>1281</v>
      </c>
      <c r="J558" s="465" t="s">
        <v>1282</v>
      </c>
      <c r="K558" s="830"/>
    </row>
    <row r="559" spans="1:11">
      <c r="A559" s="467"/>
      <c r="B559" s="414"/>
      <c r="C559" s="468"/>
      <c r="D559" s="469"/>
      <c r="E559" s="470"/>
      <c r="F559" s="471"/>
      <c r="G559" s="472"/>
      <c r="H559" s="456"/>
      <c r="I559" s="456"/>
      <c r="J559" s="473"/>
      <c r="K559" s="455"/>
    </row>
    <row r="560" spans="1:11">
      <c r="A560" s="444"/>
      <c r="B560" s="421"/>
      <c r="C560" s="468"/>
      <c r="D560" s="474"/>
      <c r="E560" s="475"/>
      <c r="F560" s="476"/>
      <c r="G560" s="477"/>
      <c r="H560" s="456"/>
      <c r="I560" s="456"/>
      <c r="J560" s="473"/>
      <c r="K560" s="426"/>
    </row>
    <row r="561" spans="1:11">
      <c r="A561" s="444"/>
      <c r="B561" s="421"/>
      <c r="C561" s="468"/>
      <c r="D561" s="474"/>
      <c r="E561" s="475"/>
      <c r="F561" s="476"/>
      <c r="G561" s="477"/>
      <c r="H561" s="456"/>
      <c r="I561" s="456"/>
      <c r="J561" s="473"/>
      <c r="K561" s="426"/>
    </row>
    <row r="562" spans="1:11">
      <c r="A562" s="445"/>
      <c r="B562" s="429"/>
      <c r="C562" s="478"/>
      <c r="D562" s="479"/>
      <c r="E562" s="480"/>
      <c r="F562" s="481"/>
      <c r="G562" s="482"/>
      <c r="H562" s="456"/>
      <c r="I562" s="456"/>
      <c r="J562" s="473"/>
      <c r="K562" s="434"/>
    </row>
    <row r="563" spans="1:11">
      <c r="A563" s="811" t="s">
        <v>1283</v>
      </c>
      <c r="B563" s="809"/>
      <c r="C563" s="809"/>
      <c r="D563" s="812"/>
      <c r="E563" s="809"/>
      <c r="F563" s="809"/>
      <c r="G563" s="809"/>
      <c r="H563" s="809"/>
      <c r="I563" s="809"/>
      <c r="J563" s="810"/>
      <c r="K563" s="459"/>
    </row>
    <row r="564" spans="1:11">
      <c r="A564" s="808" t="s">
        <v>1284</v>
      </c>
      <c r="B564" s="809"/>
      <c r="C564" s="809"/>
      <c r="D564" s="809"/>
      <c r="E564" s="809"/>
      <c r="F564" s="809"/>
      <c r="G564" s="809"/>
      <c r="H564" s="809"/>
      <c r="I564" s="809"/>
      <c r="J564" s="810"/>
      <c r="K564" s="449">
        <v>0.37</v>
      </c>
    </row>
    <row r="565" spans="1:11">
      <c r="A565" s="808" t="s">
        <v>1225</v>
      </c>
      <c r="B565" s="809"/>
      <c r="C565" s="809"/>
      <c r="D565" s="809"/>
      <c r="E565" s="809"/>
      <c r="F565" s="809"/>
      <c r="G565" s="809"/>
      <c r="H565" s="809"/>
      <c r="I565" s="809"/>
      <c r="J565" s="810"/>
      <c r="K565" s="449">
        <v>7.0000000000000007E-2</v>
      </c>
    </row>
    <row r="566" spans="1:11">
      <c r="A566" s="808" t="s">
        <v>1285</v>
      </c>
      <c r="B566" s="809"/>
      <c r="C566" s="809"/>
      <c r="D566" s="809"/>
      <c r="E566" s="809"/>
      <c r="F566" s="809"/>
      <c r="G566" s="809"/>
      <c r="H566" s="809"/>
      <c r="I566" s="809"/>
      <c r="J566" s="810"/>
      <c r="K566" s="449">
        <v>0.44</v>
      </c>
    </row>
    <row r="569" spans="1:11">
      <c r="A569" s="937" t="s">
        <v>1226</v>
      </c>
      <c r="B569" s="938"/>
      <c r="C569" s="938"/>
      <c r="D569" s="938"/>
      <c r="E569" s="938"/>
      <c r="F569" s="938"/>
      <c r="G569" s="938"/>
      <c r="H569" s="938"/>
      <c r="I569" s="938"/>
      <c r="J569" s="938"/>
      <c r="K569" s="939"/>
    </row>
    <row r="570" spans="1:11">
      <c r="A570" s="393" t="s">
        <v>1227</v>
      </c>
      <c r="B570" s="394"/>
      <c r="C570" s="940"/>
      <c r="D570" s="940"/>
      <c r="E570" s="940"/>
      <c r="F570" s="940"/>
      <c r="G570" s="940"/>
      <c r="H570" s="940"/>
      <c r="I570" s="940"/>
      <c r="J570" s="940"/>
      <c r="K570" s="941"/>
    </row>
    <row r="571" spans="1:11">
      <c r="A571" s="393" t="s">
        <v>1228</v>
      </c>
      <c r="B571" s="394"/>
      <c r="C571" s="395" t="s">
        <v>1229</v>
      </c>
      <c r="E571" s="942"/>
      <c r="F571" s="942"/>
      <c r="G571" s="942"/>
      <c r="H571" s="397"/>
      <c r="I571" s="395" t="s">
        <v>1230</v>
      </c>
      <c r="J571" s="943"/>
      <c r="K571" s="944"/>
    </row>
    <row r="572" spans="1:11">
      <c r="A572" s="398" t="s">
        <v>1231</v>
      </c>
      <c r="B572" s="399" t="s">
        <v>1321</v>
      </c>
      <c r="C572" s="400"/>
      <c r="D572" s="400"/>
      <c r="E572" s="400"/>
      <c r="F572" s="400"/>
      <c r="G572" s="400"/>
      <c r="H572" s="400"/>
      <c r="I572" s="400"/>
      <c r="J572" s="400"/>
      <c r="K572" s="401"/>
    </row>
    <row r="573" spans="1:11">
      <c r="A573" s="402" t="s">
        <v>1233</v>
      </c>
      <c r="B573" s="403"/>
      <c r="D573" s="404"/>
      <c r="E573" s="404"/>
      <c r="F573" s="404"/>
      <c r="G573" s="404"/>
      <c r="H573" s="404"/>
      <c r="I573" s="405"/>
      <c r="J573" s="406" t="s">
        <v>1234</v>
      </c>
      <c r="K573" s="407"/>
    </row>
    <row r="574" spans="1:11">
      <c r="A574" s="929" t="s">
        <v>1322</v>
      </c>
      <c r="B574" s="930"/>
      <c r="C574" s="930"/>
      <c r="D574" s="930"/>
      <c r="E574" s="930"/>
      <c r="F574" s="930"/>
      <c r="G574" s="930"/>
      <c r="H574" s="930"/>
      <c r="I574" s="931"/>
      <c r="J574" s="408" t="s">
        <v>1236</v>
      </c>
      <c r="K574" s="407" t="s">
        <v>1302</v>
      </c>
    </row>
    <row r="575" spans="1:11">
      <c r="A575" s="870" t="s">
        <v>1238</v>
      </c>
      <c r="B575" s="932"/>
      <c r="C575" s="815"/>
      <c r="D575" s="815"/>
      <c r="E575" s="869"/>
      <c r="F575" s="409" t="s">
        <v>1239</v>
      </c>
      <c r="G575" s="933" t="s">
        <v>1240</v>
      </c>
      <c r="H575" s="934"/>
      <c r="I575" s="830" t="s">
        <v>1241</v>
      </c>
      <c r="J575" s="830"/>
      <c r="K575" s="925" t="s">
        <v>1242</v>
      </c>
    </row>
    <row r="576" spans="1:11" ht="23.25" customHeight="1">
      <c r="A576" s="870"/>
      <c r="B576" s="932"/>
      <c r="C576" s="932"/>
      <c r="D576" s="932"/>
      <c r="E576" s="871"/>
      <c r="F576" s="409"/>
      <c r="G576" s="409" t="s">
        <v>1243</v>
      </c>
      <c r="H576" s="410" t="s">
        <v>1244</v>
      </c>
      <c r="I576" s="497" t="s">
        <v>1245</v>
      </c>
      <c r="J576" s="497" t="s">
        <v>1244</v>
      </c>
      <c r="K576" s="926"/>
    </row>
    <row r="577" spans="1:11">
      <c r="A577" s="412">
        <v>30021</v>
      </c>
      <c r="B577" s="413" t="s">
        <v>1320</v>
      </c>
      <c r="C577" s="413"/>
      <c r="D577" s="413"/>
      <c r="E577" s="414"/>
      <c r="F577" s="415">
        <v>1</v>
      </c>
      <c r="G577" s="416">
        <v>1</v>
      </c>
      <c r="H577" s="417">
        <v>0</v>
      </c>
      <c r="I577" s="426">
        <v>227.85</v>
      </c>
      <c r="J577" s="426">
        <v>57.76</v>
      </c>
      <c r="K577" s="419">
        <v>227.85</v>
      </c>
    </row>
    <row r="578" spans="1:11">
      <c r="A578" s="420"/>
      <c r="B578" s="421"/>
      <c r="C578" s="421"/>
      <c r="D578" s="421"/>
      <c r="E578" s="422"/>
      <c r="F578" s="423"/>
      <c r="G578" s="424"/>
      <c r="H578" s="425"/>
      <c r="I578" s="426"/>
      <c r="J578" s="426"/>
      <c r="K578" s="427"/>
    </row>
    <row r="579" spans="1:11" s="194" customFormat="1">
      <c r="A579" s="420"/>
      <c r="B579" s="421"/>
      <c r="C579" s="421"/>
      <c r="D579" s="421"/>
      <c r="E579" s="422"/>
      <c r="F579" s="423"/>
      <c r="G579" s="424"/>
      <c r="H579" s="425"/>
      <c r="I579" s="426"/>
      <c r="J579" s="426"/>
      <c r="K579" s="427"/>
    </row>
    <row r="580" spans="1:11" s="194" customFormat="1">
      <c r="A580" s="420"/>
      <c r="B580" s="421"/>
      <c r="C580" s="421"/>
      <c r="D580" s="421"/>
      <c r="E580" s="422"/>
      <c r="F580" s="423"/>
      <c r="G580" s="424"/>
      <c r="H580" s="425"/>
      <c r="I580" s="426"/>
      <c r="J580" s="426"/>
      <c r="K580" s="427"/>
    </row>
    <row r="581" spans="1:11" s="194" customFormat="1">
      <c r="A581" s="420"/>
      <c r="B581" s="421"/>
      <c r="C581" s="421"/>
      <c r="D581" s="421"/>
      <c r="E581" s="422"/>
      <c r="F581" s="423"/>
      <c r="G581" s="424"/>
      <c r="H581" s="425"/>
      <c r="I581" s="426"/>
      <c r="J581" s="426"/>
      <c r="K581" s="427"/>
    </row>
    <row r="582" spans="1:11" s="194" customFormat="1">
      <c r="A582" s="420"/>
      <c r="B582" s="421"/>
      <c r="C582" s="421"/>
      <c r="D582" s="421"/>
      <c r="E582" s="422"/>
      <c r="F582" s="423"/>
      <c r="G582" s="424"/>
      <c r="H582" s="425"/>
      <c r="I582" s="426"/>
      <c r="J582" s="426"/>
      <c r="K582" s="427"/>
    </row>
    <row r="583" spans="1:11" s="194" customFormat="1">
      <c r="A583" s="420"/>
      <c r="B583" s="421"/>
      <c r="C583" s="421"/>
      <c r="D583" s="421"/>
      <c r="E583" s="422"/>
      <c r="F583" s="423"/>
      <c r="G583" s="424"/>
      <c r="H583" s="425"/>
      <c r="I583" s="426"/>
      <c r="J583" s="426"/>
      <c r="K583" s="427"/>
    </row>
    <row r="584" spans="1:11" s="194" customFormat="1">
      <c r="A584" s="428"/>
      <c r="B584" s="429"/>
      <c r="C584" s="429"/>
      <c r="D584" s="429"/>
      <c r="E584" s="430"/>
      <c r="F584" s="431"/>
      <c r="G584" s="432"/>
      <c r="H584" s="433"/>
      <c r="I584" s="434"/>
      <c r="J584" s="434"/>
      <c r="K584" s="435"/>
    </row>
    <row r="585" spans="1:11" s="194" customFormat="1">
      <c r="A585" s="935" t="s">
        <v>1247</v>
      </c>
      <c r="B585" s="936"/>
      <c r="C585" s="936"/>
      <c r="D585" s="936"/>
      <c r="E585" s="936"/>
      <c r="F585" s="834"/>
      <c r="G585" s="834"/>
      <c r="H585" s="834"/>
      <c r="I585" s="834"/>
      <c r="J585" s="835"/>
      <c r="K585" s="436">
        <v>227.85</v>
      </c>
    </row>
    <row r="586" spans="1:11" s="194" customFormat="1">
      <c r="A586" s="814" t="s">
        <v>1248</v>
      </c>
      <c r="B586" s="815"/>
      <c r="C586" s="815"/>
      <c r="D586" s="815"/>
      <c r="E586" s="815"/>
      <c r="F586" s="437"/>
      <c r="G586" s="437"/>
      <c r="H586" s="921" t="s">
        <v>1239</v>
      </c>
      <c r="I586" s="923" t="s">
        <v>1249</v>
      </c>
      <c r="J586" s="925" t="s">
        <v>1250</v>
      </c>
      <c r="K586" s="925" t="s">
        <v>1242</v>
      </c>
    </row>
    <row r="587" spans="1:11" ht="15">
      <c r="A587" s="816"/>
      <c r="B587" s="817"/>
      <c r="C587" s="817"/>
      <c r="D587" s="817"/>
      <c r="E587" s="817"/>
      <c r="F587" s="438"/>
      <c r="G587" s="666"/>
      <c r="H587" s="922"/>
      <c r="I587" s="924"/>
      <c r="J587" s="926"/>
      <c r="K587" s="926"/>
    </row>
    <row r="588" spans="1:11" ht="15.75" customHeight="1">
      <c r="A588" s="467"/>
      <c r="B588" s="927"/>
      <c r="C588" s="927"/>
      <c r="D588" s="927"/>
      <c r="E588" s="927"/>
      <c r="F588" s="927"/>
      <c r="G588" s="928"/>
      <c r="H588" s="440"/>
      <c r="I588" s="441"/>
      <c r="J588" s="426"/>
      <c r="K588" s="426"/>
    </row>
    <row r="589" spans="1:11" ht="21.75" customHeight="1">
      <c r="A589" s="444"/>
      <c r="B589" s="919"/>
      <c r="C589" s="919"/>
      <c r="D589" s="919"/>
      <c r="E589" s="919"/>
      <c r="F589" s="919"/>
      <c r="G589" s="920"/>
      <c r="H589" s="440"/>
      <c r="I589" s="441"/>
      <c r="J589" s="426"/>
      <c r="K589" s="426"/>
    </row>
    <row r="590" spans="1:11">
      <c r="A590" s="444"/>
      <c r="B590" s="919"/>
      <c r="C590" s="919"/>
      <c r="D590" s="919"/>
      <c r="E590" s="919"/>
      <c r="F590" s="919"/>
      <c r="G590" s="920"/>
      <c r="H590" s="440"/>
      <c r="I590" s="441"/>
      <c r="J590" s="426"/>
      <c r="K590" s="426"/>
    </row>
    <row r="591" spans="1:11">
      <c r="A591" s="444"/>
      <c r="B591" s="919"/>
      <c r="C591" s="919"/>
      <c r="D591" s="919"/>
      <c r="E591" s="919"/>
      <c r="F591" s="919"/>
      <c r="G591" s="920"/>
      <c r="H591" s="440"/>
      <c r="I591" s="441"/>
      <c r="J591" s="426"/>
      <c r="K591" s="426"/>
    </row>
    <row r="592" spans="1:11">
      <c r="A592" s="444"/>
      <c r="B592" s="919"/>
      <c r="C592" s="919"/>
      <c r="D592" s="919"/>
      <c r="E592" s="919"/>
      <c r="F592" s="919"/>
      <c r="G592" s="920"/>
      <c r="H592" s="440"/>
      <c r="I592" s="441"/>
      <c r="J592" s="426"/>
      <c r="K592" s="426"/>
    </row>
    <row r="593" spans="1:11">
      <c r="A593" s="444"/>
      <c r="B593" s="919"/>
      <c r="C593" s="919"/>
      <c r="D593" s="919"/>
      <c r="E593" s="919"/>
      <c r="F593" s="919"/>
      <c r="G593" s="920"/>
      <c r="H593" s="440"/>
      <c r="I593" s="441"/>
      <c r="J593" s="426"/>
      <c r="K593" s="426"/>
    </row>
    <row r="594" spans="1:11">
      <c r="A594" s="444"/>
      <c r="B594" s="919"/>
      <c r="C594" s="919"/>
      <c r="D594" s="919"/>
      <c r="E594" s="919"/>
      <c r="F594" s="919"/>
      <c r="G594" s="920"/>
      <c r="H594" s="440"/>
      <c r="I594" s="441"/>
      <c r="J594" s="426"/>
      <c r="K594" s="426"/>
    </row>
    <row r="595" spans="1:11">
      <c r="A595" s="445"/>
      <c r="B595" s="879"/>
      <c r="C595" s="879"/>
      <c r="D595" s="879"/>
      <c r="E595" s="879"/>
      <c r="F595" s="879"/>
      <c r="G595" s="880"/>
      <c r="H595" s="446"/>
      <c r="I595" s="447"/>
      <c r="J595" s="434"/>
      <c r="K595" s="434"/>
    </row>
    <row r="596" spans="1:11" ht="15">
      <c r="A596" s="448"/>
      <c r="C596" s="667"/>
      <c r="D596" s="833" t="s">
        <v>1263</v>
      </c>
      <c r="E596" s="834"/>
      <c r="F596" s="834"/>
      <c r="G596" s="834"/>
      <c r="H596" s="834"/>
      <c r="I596" s="834"/>
      <c r="J596" s="835"/>
      <c r="K596" s="459"/>
    </row>
    <row r="597" spans="1:11">
      <c r="A597" s="448" t="s">
        <v>1264</v>
      </c>
      <c r="B597" s="437"/>
      <c r="C597" s="450">
        <v>104.58</v>
      </c>
      <c r="D597" s="881" t="s">
        <v>1265</v>
      </c>
      <c r="E597" s="882"/>
      <c r="F597" s="882"/>
      <c r="G597" s="882"/>
      <c r="H597" s="882"/>
      <c r="I597" s="882"/>
      <c r="J597" s="883"/>
      <c r="K597" s="449">
        <v>227.85</v>
      </c>
    </row>
    <row r="598" spans="1:11">
      <c r="A598" s="451"/>
      <c r="B598" s="437"/>
      <c r="C598" s="452"/>
      <c r="D598" s="918" t="s">
        <v>1266</v>
      </c>
      <c r="E598" s="918"/>
      <c r="F598" s="834"/>
      <c r="G598" s="834"/>
      <c r="H598" s="834"/>
      <c r="I598" s="834"/>
      <c r="J598" s="835"/>
      <c r="K598" s="449">
        <v>2.17</v>
      </c>
    </row>
    <row r="599" spans="1:11">
      <c r="A599" s="814" t="s">
        <v>1267</v>
      </c>
      <c r="B599" s="815"/>
      <c r="C599" s="815"/>
      <c r="D599" s="815"/>
      <c r="E599" s="815"/>
      <c r="F599" s="818"/>
      <c r="G599" s="820" t="s">
        <v>1268</v>
      </c>
      <c r="H599" s="821"/>
      <c r="I599" s="824" t="s">
        <v>1249</v>
      </c>
      <c r="J599" s="813" t="s">
        <v>1269</v>
      </c>
      <c r="K599" s="813" t="s">
        <v>1270</v>
      </c>
    </row>
    <row r="600" spans="1:11">
      <c r="A600" s="816"/>
      <c r="B600" s="817"/>
      <c r="C600" s="817"/>
      <c r="D600" s="817"/>
      <c r="E600" s="817"/>
      <c r="F600" s="819"/>
      <c r="G600" s="822"/>
      <c r="H600" s="823"/>
      <c r="I600" s="824"/>
      <c r="J600" s="813"/>
      <c r="K600" s="824"/>
    </row>
    <row r="601" spans="1:11">
      <c r="A601" s="444"/>
      <c r="B601" s="421"/>
      <c r="C601" s="421"/>
      <c r="D601" s="421"/>
      <c r="E601" s="421"/>
      <c r="F601" s="414"/>
      <c r="G601" s="825"/>
      <c r="H601" s="826"/>
      <c r="I601" s="453"/>
      <c r="J601" s="454"/>
      <c r="K601" s="455"/>
    </row>
    <row r="602" spans="1:11">
      <c r="A602" s="444"/>
      <c r="B602" s="421"/>
      <c r="C602" s="421"/>
      <c r="D602" s="421"/>
      <c r="E602" s="421"/>
      <c r="F602" s="422"/>
      <c r="G602" s="827"/>
      <c r="H602" s="828"/>
      <c r="I602" s="457"/>
      <c r="J602" s="458"/>
      <c r="K602" s="426"/>
    </row>
    <row r="603" spans="1:11">
      <c r="A603" s="444"/>
      <c r="B603" s="421"/>
      <c r="C603" s="421"/>
      <c r="D603" s="421"/>
      <c r="E603" s="421"/>
      <c r="F603" s="422"/>
      <c r="G603" s="827"/>
      <c r="H603" s="828"/>
      <c r="I603" s="457"/>
      <c r="J603" s="458"/>
      <c r="K603" s="426"/>
    </row>
    <row r="604" spans="1:11">
      <c r="A604" s="444"/>
      <c r="B604" s="421"/>
      <c r="C604" s="421"/>
      <c r="D604" s="421"/>
      <c r="E604" s="421"/>
      <c r="F604" s="422"/>
      <c r="G604" s="827"/>
      <c r="H604" s="828"/>
      <c r="I604" s="457"/>
      <c r="J604" s="458"/>
      <c r="K604" s="426"/>
    </row>
    <row r="605" spans="1:11">
      <c r="A605" s="833" t="s">
        <v>1271</v>
      </c>
      <c r="B605" s="834"/>
      <c r="C605" s="834"/>
      <c r="D605" s="834"/>
      <c r="E605" s="834"/>
      <c r="F605" s="834"/>
      <c r="G605" s="834"/>
      <c r="H605" s="834"/>
      <c r="I605" s="834"/>
      <c r="J605" s="835"/>
      <c r="K605" s="459"/>
    </row>
    <row r="606" spans="1:11">
      <c r="A606" s="814" t="s">
        <v>1272</v>
      </c>
      <c r="B606" s="815"/>
      <c r="C606" s="815"/>
      <c r="D606" s="815"/>
      <c r="E606" s="815"/>
      <c r="F606" s="818"/>
      <c r="G606" s="820" t="s">
        <v>1268</v>
      </c>
      <c r="H606" s="821"/>
      <c r="I606" s="824" t="s">
        <v>1249</v>
      </c>
      <c r="J606" s="813" t="s">
        <v>1269</v>
      </c>
      <c r="K606" s="813" t="s">
        <v>1270</v>
      </c>
    </row>
    <row r="607" spans="1:11">
      <c r="A607" s="816"/>
      <c r="B607" s="817"/>
      <c r="C607" s="817"/>
      <c r="D607" s="817"/>
      <c r="E607" s="817"/>
      <c r="F607" s="819"/>
      <c r="G607" s="822"/>
      <c r="H607" s="823"/>
      <c r="I607" s="824"/>
      <c r="J607" s="813"/>
      <c r="K607" s="824"/>
    </row>
    <row r="608" spans="1:11">
      <c r="A608" s="444"/>
      <c r="B608" s="421"/>
      <c r="C608" s="421"/>
      <c r="D608" s="421"/>
      <c r="E608" s="421"/>
      <c r="F608" s="422"/>
      <c r="G608" s="827"/>
      <c r="H608" s="828"/>
      <c r="I608" s="457"/>
      <c r="J608" s="458"/>
      <c r="K608" s="426"/>
    </row>
    <row r="609" spans="1:11">
      <c r="A609" s="444"/>
      <c r="B609" s="421"/>
      <c r="C609" s="421"/>
      <c r="D609" s="421"/>
      <c r="E609" s="421"/>
      <c r="F609" s="422"/>
      <c r="G609" s="827"/>
      <c r="H609" s="828"/>
      <c r="I609" s="457"/>
      <c r="J609" s="458"/>
      <c r="K609" s="426"/>
    </row>
    <row r="610" spans="1:11">
      <c r="A610" s="444"/>
      <c r="B610" s="421"/>
      <c r="C610" s="421"/>
      <c r="D610" s="421"/>
      <c r="E610" s="421"/>
      <c r="F610" s="422"/>
      <c r="G610" s="827"/>
      <c r="H610" s="828"/>
      <c r="I610" s="457"/>
      <c r="J610" s="458"/>
      <c r="K610" s="426"/>
    </row>
    <row r="611" spans="1:11">
      <c r="A611" s="445"/>
      <c r="B611" s="429"/>
      <c r="C611" s="429"/>
      <c r="D611" s="429"/>
      <c r="E611" s="429"/>
      <c r="F611" s="430"/>
      <c r="G611" s="831"/>
      <c r="H611" s="832"/>
      <c r="I611" s="460"/>
      <c r="J611" s="461"/>
      <c r="K611" s="434"/>
    </row>
    <row r="612" spans="1:11">
      <c r="A612" s="833" t="s">
        <v>1273</v>
      </c>
      <c r="B612" s="834"/>
      <c r="C612" s="834"/>
      <c r="D612" s="834"/>
      <c r="E612" s="834"/>
      <c r="F612" s="834"/>
      <c r="G612" s="834"/>
      <c r="H612" s="834"/>
      <c r="I612" s="834"/>
      <c r="J612" s="835"/>
      <c r="K612" s="459"/>
    </row>
    <row r="613" spans="1:11">
      <c r="A613" s="814" t="s">
        <v>1274</v>
      </c>
      <c r="B613" s="815"/>
      <c r="C613" s="815"/>
      <c r="D613" s="815"/>
      <c r="E613" s="815"/>
      <c r="F613" s="818"/>
      <c r="G613" s="820" t="s">
        <v>1268</v>
      </c>
      <c r="H613" s="821"/>
      <c r="I613" s="824" t="s">
        <v>1249</v>
      </c>
      <c r="J613" s="813" t="s">
        <v>1269</v>
      </c>
      <c r="K613" s="813" t="s">
        <v>1270</v>
      </c>
    </row>
    <row r="614" spans="1:11">
      <c r="A614" s="816"/>
      <c r="B614" s="817"/>
      <c r="C614" s="817"/>
      <c r="D614" s="817"/>
      <c r="E614" s="817"/>
      <c r="F614" s="819"/>
      <c r="G614" s="822"/>
      <c r="H614" s="823"/>
      <c r="I614" s="824"/>
      <c r="J614" s="813"/>
      <c r="K614" s="824"/>
    </row>
    <row r="615" spans="1:11">
      <c r="A615" s="444"/>
      <c r="B615" s="421"/>
      <c r="C615" s="421"/>
      <c r="D615" s="421"/>
      <c r="E615" s="421"/>
      <c r="F615" s="422"/>
      <c r="G615" s="827"/>
      <c r="H615" s="828"/>
      <c r="I615" s="457"/>
      <c r="J615" s="458"/>
      <c r="K615" s="426"/>
    </row>
    <row r="616" spans="1:11">
      <c r="A616" s="444"/>
      <c r="B616" s="421"/>
      <c r="C616" s="421"/>
      <c r="D616" s="421"/>
      <c r="E616" s="421"/>
      <c r="F616" s="422"/>
      <c r="G616" s="827"/>
      <c r="H616" s="828"/>
      <c r="I616" s="457"/>
      <c r="J616" s="458"/>
      <c r="K616" s="426"/>
    </row>
    <row r="617" spans="1:11">
      <c r="A617" s="444"/>
      <c r="B617" s="421"/>
      <c r="C617" s="421"/>
      <c r="D617" s="421"/>
      <c r="E617" s="421"/>
      <c r="F617" s="422"/>
      <c r="G617" s="827"/>
      <c r="H617" s="828"/>
      <c r="I617" s="457"/>
      <c r="J617" s="458"/>
      <c r="K617" s="426"/>
    </row>
    <row r="618" spans="1:11">
      <c r="A618" s="445"/>
      <c r="B618" s="429"/>
      <c r="C618" s="429"/>
      <c r="D618" s="429"/>
      <c r="E618" s="429"/>
      <c r="F618" s="430"/>
      <c r="G618" s="831"/>
      <c r="H618" s="832"/>
      <c r="I618" s="460"/>
      <c r="J618" s="461"/>
      <c r="K618" s="434"/>
    </row>
    <row r="619" spans="1:11">
      <c r="A619" s="833" t="s">
        <v>1275</v>
      </c>
      <c r="B619" s="834"/>
      <c r="C619" s="834"/>
      <c r="D619" s="834"/>
      <c r="E619" s="834"/>
      <c r="F619" s="834"/>
      <c r="G619" s="834"/>
      <c r="H619" s="834"/>
      <c r="I619" s="834"/>
      <c r="J619" s="835"/>
      <c r="K619" s="459"/>
    </row>
    <row r="620" spans="1:11">
      <c r="A620" s="814" t="s">
        <v>1276</v>
      </c>
      <c r="B620" s="869"/>
      <c r="C620" s="872" t="s">
        <v>1277</v>
      </c>
      <c r="D620" s="462" t="s">
        <v>984</v>
      </c>
      <c r="E620" s="874" t="s">
        <v>889</v>
      </c>
      <c r="F620" s="874"/>
      <c r="G620" s="875"/>
      <c r="H620" s="876" t="s">
        <v>1278</v>
      </c>
      <c r="I620" s="877"/>
      <c r="J620" s="878"/>
      <c r="K620" s="829" t="s">
        <v>1279</v>
      </c>
    </row>
    <row r="621" spans="1:11">
      <c r="A621" s="870"/>
      <c r="B621" s="871"/>
      <c r="C621" s="873"/>
      <c r="D621" s="464"/>
      <c r="E621" s="463" t="s">
        <v>1280</v>
      </c>
      <c r="F621" s="465" t="s">
        <v>1281</v>
      </c>
      <c r="G621" s="466" t="s">
        <v>1282</v>
      </c>
      <c r="H621" s="463" t="s">
        <v>1280</v>
      </c>
      <c r="I621" s="465" t="s">
        <v>1281</v>
      </c>
      <c r="J621" s="465" t="s">
        <v>1282</v>
      </c>
      <c r="K621" s="830"/>
    </row>
    <row r="622" spans="1:11">
      <c r="A622" s="467"/>
      <c r="B622" s="414"/>
      <c r="C622" s="468"/>
      <c r="D622" s="469"/>
      <c r="E622" s="470"/>
      <c r="F622" s="471"/>
      <c r="G622" s="472"/>
      <c r="H622" s="456"/>
      <c r="I622" s="456"/>
      <c r="J622" s="473"/>
      <c r="K622" s="455"/>
    </row>
    <row r="623" spans="1:11">
      <c r="A623" s="444"/>
      <c r="B623" s="421"/>
      <c r="C623" s="468"/>
      <c r="D623" s="474"/>
      <c r="E623" s="475"/>
      <c r="F623" s="476"/>
      <c r="G623" s="477"/>
      <c r="H623" s="456"/>
      <c r="I623" s="456"/>
      <c r="J623" s="473"/>
      <c r="K623" s="426"/>
    </row>
    <row r="624" spans="1:11">
      <c r="A624" s="444"/>
      <c r="B624" s="421"/>
      <c r="C624" s="468"/>
      <c r="D624" s="474"/>
      <c r="E624" s="475"/>
      <c r="F624" s="476"/>
      <c r="G624" s="477"/>
      <c r="H624" s="456"/>
      <c r="I624" s="456"/>
      <c r="J624" s="473"/>
      <c r="K624" s="426"/>
    </row>
    <row r="625" spans="1:11">
      <c r="A625" s="445"/>
      <c r="B625" s="429"/>
      <c r="C625" s="478"/>
      <c r="D625" s="479"/>
      <c r="E625" s="480"/>
      <c r="F625" s="481"/>
      <c r="G625" s="482"/>
      <c r="H625" s="456"/>
      <c r="I625" s="456"/>
      <c r="J625" s="473"/>
      <c r="K625" s="434"/>
    </row>
    <row r="626" spans="1:11">
      <c r="A626" s="811" t="s">
        <v>1283</v>
      </c>
      <c r="B626" s="809"/>
      <c r="C626" s="809"/>
      <c r="D626" s="812"/>
      <c r="E626" s="809"/>
      <c r="F626" s="809"/>
      <c r="G626" s="809"/>
      <c r="H626" s="809"/>
      <c r="I626" s="809"/>
      <c r="J626" s="810"/>
      <c r="K626" s="459"/>
    </row>
    <row r="627" spans="1:11">
      <c r="A627" s="808" t="s">
        <v>1284</v>
      </c>
      <c r="B627" s="809"/>
      <c r="C627" s="809"/>
      <c r="D627" s="809"/>
      <c r="E627" s="809"/>
      <c r="F627" s="809"/>
      <c r="G627" s="809"/>
      <c r="H627" s="809"/>
      <c r="I627" s="809"/>
      <c r="J627" s="810"/>
      <c r="K627" s="449">
        <v>2.17</v>
      </c>
    </row>
    <row r="628" spans="1:11">
      <c r="A628" s="808" t="s">
        <v>1225</v>
      </c>
      <c r="B628" s="809"/>
      <c r="C628" s="809"/>
      <c r="D628" s="809"/>
      <c r="E628" s="809"/>
      <c r="F628" s="809"/>
      <c r="G628" s="809"/>
      <c r="H628" s="809"/>
      <c r="I628" s="809"/>
      <c r="J628" s="810"/>
      <c r="K628" s="449">
        <v>0.44</v>
      </c>
    </row>
    <row r="629" spans="1:11">
      <c r="A629" s="808" t="s">
        <v>1285</v>
      </c>
      <c r="B629" s="809"/>
      <c r="C629" s="809"/>
      <c r="D629" s="809"/>
      <c r="E629" s="809"/>
      <c r="F629" s="809"/>
      <c r="G629" s="809"/>
      <c r="H629" s="809"/>
      <c r="I629" s="809"/>
      <c r="J629" s="810"/>
      <c r="K629" s="449">
        <v>2.61</v>
      </c>
    </row>
    <row r="632" spans="1:11">
      <c r="A632" s="937" t="s">
        <v>1226</v>
      </c>
      <c r="B632" s="938"/>
      <c r="C632" s="938"/>
      <c r="D632" s="938"/>
      <c r="E632" s="938"/>
      <c r="F632" s="938"/>
      <c r="G632" s="938"/>
      <c r="H632" s="938"/>
      <c r="I632" s="938"/>
      <c r="J632" s="938"/>
      <c r="K632" s="939"/>
    </row>
    <row r="633" spans="1:11">
      <c r="A633" s="393" t="s">
        <v>1227</v>
      </c>
      <c r="B633" s="394"/>
      <c r="C633" s="940"/>
      <c r="D633" s="940"/>
      <c r="E633" s="940"/>
      <c r="F633" s="940"/>
      <c r="G633" s="940"/>
      <c r="H633" s="940"/>
      <c r="I633" s="940"/>
      <c r="J633" s="940"/>
      <c r="K633" s="941"/>
    </row>
    <row r="634" spans="1:11">
      <c r="A634" s="393" t="s">
        <v>1228</v>
      </c>
      <c r="B634" s="394"/>
      <c r="C634" s="395" t="s">
        <v>1229</v>
      </c>
      <c r="E634" s="942"/>
      <c r="F634" s="942"/>
      <c r="G634" s="942"/>
      <c r="H634" s="397"/>
      <c r="I634" s="395" t="s">
        <v>1230</v>
      </c>
      <c r="J634" s="943"/>
      <c r="K634" s="944"/>
    </row>
    <row r="635" spans="1:11">
      <c r="A635" s="398" t="s">
        <v>1231</v>
      </c>
      <c r="B635" s="399" t="s">
        <v>1323</v>
      </c>
      <c r="C635" s="400"/>
      <c r="D635" s="400"/>
      <c r="E635" s="400"/>
      <c r="F635" s="400"/>
      <c r="G635" s="400"/>
      <c r="H635" s="400"/>
      <c r="I635" s="400"/>
      <c r="J635" s="400"/>
      <c r="K635" s="401"/>
    </row>
    <row r="636" spans="1:11">
      <c r="A636" s="402" t="s">
        <v>1233</v>
      </c>
      <c r="B636" s="403"/>
      <c r="D636" s="404"/>
      <c r="E636" s="404"/>
      <c r="F636" s="404"/>
      <c r="G636" s="404"/>
      <c r="H636" s="404"/>
      <c r="I636" s="405"/>
      <c r="J636" s="406" t="s">
        <v>1234</v>
      </c>
      <c r="K636" s="407"/>
    </row>
    <row r="637" spans="1:11">
      <c r="A637" s="929" t="s">
        <v>1324</v>
      </c>
      <c r="B637" s="930"/>
      <c r="C637" s="930"/>
      <c r="D637" s="930"/>
      <c r="E637" s="930"/>
      <c r="F637" s="930"/>
      <c r="G637" s="930"/>
      <c r="H637" s="930"/>
      <c r="I637" s="931"/>
      <c r="J637" s="408" t="s">
        <v>1236</v>
      </c>
      <c r="K637" s="407" t="s">
        <v>1237</v>
      </c>
    </row>
    <row r="638" spans="1:11">
      <c r="A638" s="870" t="s">
        <v>1238</v>
      </c>
      <c r="B638" s="932"/>
      <c r="C638" s="815"/>
      <c r="D638" s="815"/>
      <c r="E638" s="869"/>
      <c r="F638" s="409" t="s">
        <v>1239</v>
      </c>
      <c r="G638" s="933" t="s">
        <v>1240</v>
      </c>
      <c r="H638" s="934"/>
      <c r="I638" s="830" t="s">
        <v>1241</v>
      </c>
      <c r="J638" s="830"/>
      <c r="K638" s="925" t="s">
        <v>1242</v>
      </c>
    </row>
    <row r="639" spans="1:11" ht="23.25" customHeight="1">
      <c r="A639" s="870"/>
      <c r="B639" s="932"/>
      <c r="C639" s="932"/>
      <c r="D639" s="932"/>
      <c r="E639" s="871"/>
      <c r="F639" s="409"/>
      <c r="G639" s="409" t="s">
        <v>1243</v>
      </c>
      <c r="H639" s="410" t="s">
        <v>1244</v>
      </c>
      <c r="I639" s="497" t="s">
        <v>1245</v>
      </c>
      <c r="J639" s="497" t="s">
        <v>1244</v>
      </c>
      <c r="K639" s="926"/>
    </row>
    <row r="640" spans="1:11">
      <c r="A640" s="412">
        <v>30005</v>
      </c>
      <c r="B640" s="413" t="s">
        <v>1317</v>
      </c>
      <c r="C640" s="413"/>
      <c r="D640" s="413"/>
      <c r="E640" s="414"/>
      <c r="F640" s="415">
        <v>1</v>
      </c>
      <c r="G640" s="416">
        <v>0.47</v>
      </c>
      <c r="H640" s="417">
        <v>0.53</v>
      </c>
      <c r="I640" s="426">
        <v>135.25</v>
      </c>
      <c r="J640" s="426">
        <v>45.53</v>
      </c>
      <c r="K640" s="419">
        <v>87.69</v>
      </c>
    </row>
    <row r="641" spans="1:11">
      <c r="A641" s="483">
        <v>30017</v>
      </c>
      <c r="B641" s="421" t="s">
        <v>1318</v>
      </c>
      <c r="C641" s="421"/>
      <c r="D641" s="421"/>
      <c r="E641" s="422"/>
      <c r="F641" s="423">
        <v>1</v>
      </c>
      <c r="G641" s="484">
        <v>0.47</v>
      </c>
      <c r="H641" s="485">
        <v>0.53</v>
      </c>
      <c r="I641" s="426">
        <v>12.26</v>
      </c>
      <c r="J641" s="426">
        <v>7.85</v>
      </c>
      <c r="K641" s="486">
        <v>9.92</v>
      </c>
    </row>
    <row r="642" spans="1:11" s="194" customFormat="1">
      <c r="A642" s="483">
        <v>30020</v>
      </c>
      <c r="B642" s="421" t="s">
        <v>1319</v>
      </c>
      <c r="C642" s="421"/>
      <c r="D642" s="421"/>
      <c r="E642" s="422"/>
      <c r="F642" s="423">
        <v>2</v>
      </c>
      <c r="G642" s="484">
        <v>1</v>
      </c>
      <c r="H642" s="485">
        <v>0</v>
      </c>
      <c r="I642" s="426">
        <v>51.4</v>
      </c>
      <c r="J642" s="426">
        <v>34.61</v>
      </c>
      <c r="K642" s="486">
        <v>102.8</v>
      </c>
    </row>
    <row r="643" spans="1:11" s="194" customFormat="1">
      <c r="A643" s="483">
        <v>30021</v>
      </c>
      <c r="B643" s="421" t="s">
        <v>1320</v>
      </c>
      <c r="C643" s="421"/>
      <c r="D643" s="421"/>
      <c r="E643" s="422"/>
      <c r="F643" s="423">
        <v>1</v>
      </c>
      <c r="G643" s="484">
        <v>1</v>
      </c>
      <c r="H643" s="485">
        <v>0</v>
      </c>
      <c r="I643" s="426">
        <v>227.85</v>
      </c>
      <c r="J643" s="426">
        <v>57.76</v>
      </c>
      <c r="K643" s="486">
        <v>227.85</v>
      </c>
    </row>
    <row r="644" spans="1:11" s="194" customFormat="1">
      <c r="A644" s="420"/>
      <c r="B644" s="421"/>
      <c r="C644" s="421"/>
      <c r="D644" s="421"/>
      <c r="E644" s="422"/>
      <c r="F644" s="423"/>
      <c r="G644" s="424"/>
      <c r="H644" s="425"/>
      <c r="I644" s="426"/>
      <c r="J644" s="426"/>
      <c r="K644" s="427"/>
    </row>
    <row r="645" spans="1:11" s="194" customFormat="1">
      <c r="A645" s="420"/>
      <c r="B645" s="421"/>
      <c r="C645" s="421"/>
      <c r="D645" s="421"/>
      <c r="E645" s="422"/>
      <c r="F645" s="423"/>
      <c r="G645" s="424"/>
      <c r="H645" s="425"/>
      <c r="I645" s="426"/>
      <c r="J645" s="426"/>
      <c r="K645" s="427"/>
    </row>
    <row r="646" spans="1:11" s="194" customFormat="1">
      <c r="A646" s="420"/>
      <c r="B646" s="421"/>
      <c r="C646" s="421"/>
      <c r="D646" s="421"/>
      <c r="E646" s="422"/>
      <c r="F646" s="423"/>
      <c r="G646" s="424"/>
      <c r="H646" s="425"/>
      <c r="I646" s="426"/>
      <c r="J646" s="426"/>
      <c r="K646" s="427"/>
    </row>
    <row r="647" spans="1:11" s="194" customFormat="1">
      <c r="A647" s="428"/>
      <c r="B647" s="429"/>
      <c r="C647" s="429"/>
      <c r="D647" s="429"/>
      <c r="E647" s="430"/>
      <c r="F647" s="431"/>
      <c r="G647" s="432"/>
      <c r="H647" s="433"/>
      <c r="I647" s="434"/>
      <c r="J647" s="434"/>
      <c r="K647" s="435"/>
    </row>
    <row r="648" spans="1:11" s="194" customFormat="1">
      <c r="A648" s="935" t="s">
        <v>1247</v>
      </c>
      <c r="B648" s="936"/>
      <c r="C648" s="936"/>
      <c r="D648" s="936"/>
      <c r="E648" s="936"/>
      <c r="F648" s="834"/>
      <c r="G648" s="834"/>
      <c r="H648" s="834"/>
      <c r="I648" s="834"/>
      <c r="J648" s="835"/>
      <c r="K648" s="436">
        <v>428.26</v>
      </c>
    </row>
    <row r="649" spans="1:11" s="194" customFormat="1">
      <c r="A649" s="814" t="s">
        <v>1248</v>
      </c>
      <c r="B649" s="815"/>
      <c r="C649" s="815"/>
      <c r="D649" s="815"/>
      <c r="E649" s="815"/>
      <c r="F649" s="437"/>
      <c r="G649" s="437"/>
      <c r="H649" s="921" t="s">
        <v>1239</v>
      </c>
      <c r="I649" s="923" t="s">
        <v>1249</v>
      </c>
      <c r="J649" s="925" t="s">
        <v>1250</v>
      </c>
      <c r="K649" s="925" t="s">
        <v>1242</v>
      </c>
    </row>
    <row r="650" spans="1:11" ht="15">
      <c r="A650" s="816"/>
      <c r="B650" s="817"/>
      <c r="C650" s="817"/>
      <c r="D650" s="817"/>
      <c r="E650" s="817"/>
      <c r="F650" s="438"/>
      <c r="G650" s="666"/>
      <c r="H650" s="922"/>
      <c r="I650" s="924"/>
      <c r="J650" s="926"/>
      <c r="K650" s="926"/>
    </row>
    <row r="651" spans="1:11" ht="13.9" customHeight="1">
      <c r="A651" s="439">
        <v>20002</v>
      </c>
      <c r="B651" s="927" t="s">
        <v>1251</v>
      </c>
      <c r="C651" s="927"/>
      <c r="D651" s="927"/>
      <c r="E651" s="927"/>
      <c r="F651" s="927"/>
      <c r="G651" s="928"/>
      <c r="H651" s="440">
        <v>1</v>
      </c>
      <c r="I651" s="441" t="s">
        <v>1252</v>
      </c>
      <c r="J651" s="442">
        <v>24.3</v>
      </c>
      <c r="K651" s="442">
        <v>24.3</v>
      </c>
    </row>
    <row r="652" spans="1:11" ht="15" customHeight="1">
      <c r="A652" s="443">
        <v>20031</v>
      </c>
      <c r="B652" s="919" t="s">
        <v>1253</v>
      </c>
      <c r="C652" s="919"/>
      <c r="D652" s="919"/>
      <c r="E652" s="919"/>
      <c r="F652" s="919"/>
      <c r="G652" s="920"/>
      <c r="H652" s="440">
        <v>2</v>
      </c>
      <c r="I652" s="441" t="s">
        <v>1252</v>
      </c>
      <c r="J652" s="442">
        <v>13.64</v>
      </c>
      <c r="K652" s="442">
        <v>27.28</v>
      </c>
    </row>
    <row r="653" spans="1:11">
      <c r="A653" s="444" t="s">
        <v>1254</v>
      </c>
      <c r="B653" s="919" t="s">
        <v>1255</v>
      </c>
      <c r="C653" s="919"/>
      <c r="D653" s="919"/>
      <c r="E653" s="919"/>
      <c r="F653" s="919"/>
      <c r="G653" s="920"/>
      <c r="H653" s="440">
        <v>1.1200000000000001</v>
      </c>
      <c r="I653" s="441" t="s">
        <v>1256</v>
      </c>
      <c r="J653" s="442">
        <v>0</v>
      </c>
      <c r="K653" s="442">
        <v>0.56999999999999995</v>
      </c>
    </row>
    <row r="654" spans="1:11">
      <c r="A654" s="444" t="s">
        <v>1257</v>
      </c>
      <c r="B654" s="919" t="s">
        <v>1258</v>
      </c>
      <c r="C654" s="919"/>
      <c r="D654" s="919"/>
      <c r="E654" s="919"/>
      <c r="F654" s="919"/>
      <c r="G654" s="920"/>
      <c r="H654" s="440">
        <v>9.6</v>
      </c>
      <c r="I654" s="441" t="s">
        <v>1256</v>
      </c>
      <c r="J654" s="442">
        <v>0</v>
      </c>
      <c r="K654" s="442">
        <v>4.95</v>
      </c>
    </row>
    <row r="655" spans="1:11">
      <c r="A655" s="444" t="s">
        <v>1259</v>
      </c>
      <c r="B655" s="919" t="s">
        <v>1260</v>
      </c>
      <c r="C655" s="919"/>
      <c r="D655" s="919"/>
      <c r="E655" s="919"/>
      <c r="F655" s="919"/>
      <c r="G655" s="920"/>
      <c r="H655" s="440">
        <v>4.79</v>
      </c>
      <c r="I655" s="441" t="s">
        <v>1256</v>
      </c>
      <c r="J655" s="442">
        <v>0</v>
      </c>
      <c r="K655" s="442">
        <v>2.4700000000000002</v>
      </c>
    </row>
    <row r="656" spans="1:11">
      <c r="A656" s="444" t="s">
        <v>1261</v>
      </c>
      <c r="B656" s="919" t="s">
        <v>1262</v>
      </c>
      <c r="C656" s="919"/>
      <c r="D656" s="919"/>
      <c r="E656" s="919"/>
      <c r="F656" s="919"/>
      <c r="G656" s="920"/>
      <c r="H656" s="440">
        <v>5</v>
      </c>
      <c r="I656" s="441" t="s">
        <v>1256</v>
      </c>
      <c r="J656" s="442">
        <v>0</v>
      </c>
      <c r="K656" s="442">
        <v>2.57</v>
      </c>
    </row>
    <row r="657" spans="1:11">
      <c r="A657" s="444"/>
      <c r="B657" s="919"/>
      <c r="C657" s="919"/>
      <c r="D657" s="919"/>
      <c r="E657" s="919"/>
      <c r="F657" s="919"/>
      <c r="G657" s="920"/>
      <c r="H657" s="440"/>
      <c r="I657" s="441"/>
      <c r="J657" s="426"/>
      <c r="K657" s="426"/>
    </row>
    <row r="658" spans="1:11">
      <c r="A658" s="445"/>
      <c r="B658" s="879"/>
      <c r="C658" s="879"/>
      <c r="D658" s="879"/>
      <c r="E658" s="879"/>
      <c r="F658" s="879"/>
      <c r="G658" s="880"/>
      <c r="H658" s="446"/>
      <c r="I658" s="447"/>
      <c r="J658" s="434"/>
      <c r="K658" s="434"/>
    </row>
    <row r="659" spans="1:11" ht="15">
      <c r="A659" s="448"/>
      <c r="C659" s="667"/>
      <c r="D659" s="833" t="s">
        <v>1263</v>
      </c>
      <c r="E659" s="834"/>
      <c r="F659" s="834"/>
      <c r="G659" s="834"/>
      <c r="H659" s="834"/>
      <c r="I659" s="834"/>
      <c r="J659" s="835"/>
      <c r="K659" s="449">
        <v>62.14</v>
      </c>
    </row>
    <row r="660" spans="1:11">
      <c r="A660" s="448" t="s">
        <v>1264</v>
      </c>
      <c r="B660" s="437"/>
      <c r="C660" s="450">
        <v>1590</v>
      </c>
      <c r="D660" s="881" t="s">
        <v>1265</v>
      </c>
      <c r="E660" s="882"/>
      <c r="F660" s="882"/>
      <c r="G660" s="882"/>
      <c r="H660" s="882"/>
      <c r="I660" s="882"/>
      <c r="J660" s="883"/>
      <c r="K660" s="449">
        <v>490.4</v>
      </c>
    </row>
    <row r="661" spans="1:11">
      <c r="A661" s="451"/>
      <c r="B661" s="437"/>
      <c r="C661" s="452"/>
      <c r="D661" s="918" t="s">
        <v>1266</v>
      </c>
      <c r="E661" s="918"/>
      <c r="F661" s="834"/>
      <c r="G661" s="834"/>
      <c r="H661" s="834"/>
      <c r="I661" s="834"/>
      <c r="J661" s="835"/>
      <c r="K661" s="449">
        <v>0.3</v>
      </c>
    </row>
    <row r="662" spans="1:11">
      <c r="A662" s="814" t="s">
        <v>1267</v>
      </c>
      <c r="B662" s="815"/>
      <c r="C662" s="815"/>
      <c r="D662" s="815"/>
      <c r="E662" s="815"/>
      <c r="F662" s="818"/>
      <c r="G662" s="820" t="s">
        <v>1268</v>
      </c>
      <c r="H662" s="821"/>
      <c r="I662" s="824" t="s">
        <v>1249</v>
      </c>
      <c r="J662" s="813" t="s">
        <v>1269</v>
      </c>
      <c r="K662" s="813" t="s">
        <v>1270</v>
      </c>
    </row>
    <row r="663" spans="1:11">
      <c r="A663" s="816"/>
      <c r="B663" s="817"/>
      <c r="C663" s="817"/>
      <c r="D663" s="817"/>
      <c r="E663" s="817"/>
      <c r="F663" s="819"/>
      <c r="G663" s="822"/>
      <c r="H663" s="823"/>
      <c r="I663" s="824"/>
      <c r="J663" s="813"/>
      <c r="K663" s="824"/>
    </row>
    <row r="664" spans="1:11">
      <c r="A664" s="444"/>
      <c r="B664" s="421"/>
      <c r="C664" s="421"/>
      <c r="D664" s="421"/>
      <c r="E664" s="421"/>
      <c r="F664" s="414"/>
      <c r="G664" s="825"/>
      <c r="H664" s="826"/>
      <c r="I664" s="453"/>
      <c r="J664" s="454"/>
      <c r="K664" s="455"/>
    </row>
    <row r="665" spans="1:11">
      <c r="A665" s="444"/>
      <c r="B665" s="421"/>
      <c r="C665" s="421"/>
      <c r="D665" s="421"/>
      <c r="E665" s="421"/>
      <c r="F665" s="422"/>
      <c r="G665" s="827"/>
      <c r="H665" s="828"/>
      <c r="I665" s="457"/>
      <c r="J665" s="458"/>
      <c r="K665" s="426"/>
    </row>
    <row r="666" spans="1:11">
      <c r="A666" s="444"/>
      <c r="B666" s="421"/>
      <c r="C666" s="421"/>
      <c r="D666" s="421"/>
      <c r="E666" s="421"/>
      <c r="F666" s="422"/>
      <c r="G666" s="827"/>
      <c r="H666" s="828"/>
      <c r="I666" s="457"/>
      <c r="J666" s="458"/>
      <c r="K666" s="426"/>
    </row>
    <row r="667" spans="1:11">
      <c r="A667" s="444"/>
      <c r="B667" s="421"/>
      <c r="C667" s="421"/>
      <c r="D667" s="421"/>
      <c r="E667" s="421"/>
      <c r="F667" s="422"/>
      <c r="G667" s="827"/>
      <c r="H667" s="828"/>
      <c r="I667" s="457"/>
      <c r="J667" s="458"/>
      <c r="K667" s="426"/>
    </row>
    <row r="668" spans="1:11">
      <c r="A668" s="833" t="s">
        <v>1271</v>
      </c>
      <c r="B668" s="834"/>
      <c r="C668" s="834"/>
      <c r="D668" s="834"/>
      <c r="E668" s="834"/>
      <c r="F668" s="834"/>
      <c r="G668" s="834"/>
      <c r="H668" s="834"/>
      <c r="I668" s="834"/>
      <c r="J668" s="835"/>
      <c r="K668" s="459"/>
    </row>
    <row r="669" spans="1:11">
      <c r="A669" s="814" t="s">
        <v>1272</v>
      </c>
      <c r="B669" s="815"/>
      <c r="C669" s="815"/>
      <c r="D669" s="815"/>
      <c r="E669" s="815"/>
      <c r="F669" s="818"/>
      <c r="G669" s="820" t="s">
        <v>1268</v>
      </c>
      <c r="H669" s="821"/>
      <c r="I669" s="824" t="s">
        <v>1249</v>
      </c>
      <c r="J669" s="813" t="s">
        <v>1269</v>
      </c>
      <c r="K669" s="813" t="s">
        <v>1270</v>
      </c>
    </row>
    <row r="670" spans="1:11">
      <c r="A670" s="816"/>
      <c r="B670" s="817"/>
      <c r="C670" s="817"/>
      <c r="D670" s="817"/>
      <c r="E670" s="817"/>
      <c r="F670" s="819"/>
      <c r="G670" s="822"/>
      <c r="H670" s="823"/>
      <c r="I670" s="824"/>
      <c r="J670" s="813"/>
      <c r="K670" s="824"/>
    </row>
    <row r="671" spans="1:11">
      <c r="A671" s="444"/>
      <c r="B671" s="421"/>
      <c r="C671" s="421"/>
      <c r="D671" s="421"/>
      <c r="E671" s="421"/>
      <c r="F671" s="422"/>
      <c r="G671" s="827"/>
      <c r="H671" s="828"/>
      <c r="I671" s="457"/>
      <c r="J671" s="458"/>
      <c r="K671" s="426"/>
    </row>
    <row r="672" spans="1:11">
      <c r="A672" s="444"/>
      <c r="B672" s="421"/>
      <c r="C672" s="421"/>
      <c r="D672" s="421"/>
      <c r="E672" s="421"/>
      <c r="F672" s="422"/>
      <c r="G672" s="827"/>
      <c r="H672" s="828"/>
      <c r="I672" s="457"/>
      <c r="J672" s="458"/>
      <c r="K672" s="426"/>
    </row>
    <row r="673" spans="1:11">
      <c r="A673" s="444"/>
      <c r="B673" s="421"/>
      <c r="C673" s="421"/>
      <c r="D673" s="421"/>
      <c r="E673" s="421"/>
      <c r="F673" s="422"/>
      <c r="G673" s="827"/>
      <c r="H673" s="828"/>
      <c r="I673" s="457"/>
      <c r="J673" s="458"/>
      <c r="K673" s="426"/>
    </row>
    <row r="674" spans="1:11">
      <c r="A674" s="445"/>
      <c r="B674" s="429"/>
      <c r="C674" s="429"/>
      <c r="D674" s="429"/>
      <c r="E674" s="429"/>
      <c r="F674" s="430"/>
      <c r="G674" s="831"/>
      <c r="H674" s="832"/>
      <c r="I674" s="460"/>
      <c r="J674" s="461"/>
      <c r="K674" s="434"/>
    </row>
    <row r="675" spans="1:11">
      <c r="A675" s="833" t="s">
        <v>1273</v>
      </c>
      <c r="B675" s="834"/>
      <c r="C675" s="834"/>
      <c r="D675" s="834"/>
      <c r="E675" s="834"/>
      <c r="F675" s="834"/>
      <c r="G675" s="834"/>
      <c r="H675" s="834"/>
      <c r="I675" s="834"/>
      <c r="J675" s="835"/>
      <c r="K675" s="459"/>
    </row>
    <row r="676" spans="1:11">
      <c r="A676" s="814" t="s">
        <v>1274</v>
      </c>
      <c r="B676" s="815"/>
      <c r="C676" s="815"/>
      <c r="D676" s="815"/>
      <c r="E676" s="815"/>
      <c r="F676" s="818"/>
      <c r="G676" s="820" t="s">
        <v>1268</v>
      </c>
      <c r="H676" s="821"/>
      <c r="I676" s="824" t="s">
        <v>1249</v>
      </c>
      <c r="J676" s="813" t="s">
        <v>1269</v>
      </c>
      <c r="K676" s="813" t="s">
        <v>1270</v>
      </c>
    </row>
    <row r="677" spans="1:11">
      <c r="A677" s="816"/>
      <c r="B677" s="817"/>
      <c r="C677" s="817"/>
      <c r="D677" s="817"/>
      <c r="E677" s="817"/>
      <c r="F677" s="819"/>
      <c r="G677" s="822"/>
      <c r="H677" s="823"/>
      <c r="I677" s="824"/>
      <c r="J677" s="813"/>
      <c r="K677" s="824"/>
    </row>
    <row r="678" spans="1:11">
      <c r="A678" s="444"/>
      <c r="B678" s="421"/>
      <c r="C678" s="421"/>
      <c r="D678" s="421"/>
      <c r="E678" s="421"/>
      <c r="F678" s="422"/>
      <c r="G678" s="827"/>
      <c r="H678" s="828"/>
      <c r="I678" s="457"/>
      <c r="J678" s="458"/>
      <c r="K678" s="426"/>
    </row>
    <row r="679" spans="1:11">
      <c r="A679" s="444"/>
      <c r="B679" s="421"/>
      <c r="C679" s="421"/>
      <c r="D679" s="421"/>
      <c r="E679" s="421"/>
      <c r="F679" s="422"/>
      <c r="G679" s="827"/>
      <c r="H679" s="828"/>
      <c r="I679" s="457"/>
      <c r="J679" s="458"/>
      <c r="K679" s="426"/>
    </row>
    <row r="680" spans="1:11">
      <c r="A680" s="444"/>
      <c r="B680" s="421"/>
      <c r="C680" s="421"/>
      <c r="D680" s="421"/>
      <c r="E680" s="421"/>
      <c r="F680" s="422"/>
      <c r="G680" s="827"/>
      <c r="H680" s="828"/>
      <c r="I680" s="457"/>
      <c r="J680" s="458"/>
      <c r="K680" s="426"/>
    </row>
    <row r="681" spans="1:11">
      <c r="A681" s="445"/>
      <c r="B681" s="429"/>
      <c r="C681" s="429"/>
      <c r="D681" s="429"/>
      <c r="E681" s="429"/>
      <c r="F681" s="430"/>
      <c r="G681" s="831"/>
      <c r="H681" s="832"/>
      <c r="I681" s="460"/>
      <c r="J681" s="461"/>
      <c r="K681" s="434"/>
    </row>
    <row r="682" spans="1:11">
      <c r="A682" s="833" t="s">
        <v>1275</v>
      </c>
      <c r="B682" s="834"/>
      <c r="C682" s="834"/>
      <c r="D682" s="834"/>
      <c r="E682" s="834"/>
      <c r="F682" s="834"/>
      <c r="G682" s="834"/>
      <c r="H682" s="834"/>
      <c r="I682" s="834"/>
      <c r="J682" s="835"/>
      <c r="K682" s="459"/>
    </row>
    <row r="683" spans="1:11">
      <c r="A683" s="814" t="s">
        <v>1276</v>
      </c>
      <c r="B683" s="869"/>
      <c r="C683" s="872" t="s">
        <v>1277</v>
      </c>
      <c r="D683" s="462" t="s">
        <v>984</v>
      </c>
      <c r="E683" s="874" t="s">
        <v>889</v>
      </c>
      <c r="F683" s="874"/>
      <c r="G683" s="875"/>
      <c r="H683" s="876" t="s">
        <v>1278</v>
      </c>
      <c r="I683" s="877"/>
      <c r="J683" s="878"/>
      <c r="K683" s="829" t="s">
        <v>1279</v>
      </c>
    </row>
    <row r="684" spans="1:11">
      <c r="A684" s="870"/>
      <c r="B684" s="871"/>
      <c r="C684" s="873"/>
      <c r="D684" s="464"/>
      <c r="E684" s="463" t="s">
        <v>1280</v>
      </c>
      <c r="F684" s="465" t="s">
        <v>1281</v>
      </c>
      <c r="G684" s="466" t="s">
        <v>1282</v>
      </c>
      <c r="H684" s="463" t="s">
        <v>1280</v>
      </c>
      <c r="I684" s="465" t="s">
        <v>1281</v>
      </c>
      <c r="J684" s="465" t="s">
        <v>1282</v>
      </c>
      <c r="K684" s="830"/>
    </row>
    <row r="685" spans="1:11">
      <c r="A685" s="467"/>
      <c r="B685" s="414"/>
      <c r="C685" s="468"/>
      <c r="D685" s="469"/>
      <c r="E685" s="470"/>
      <c r="F685" s="471"/>
      <c r="G685" s="472"/>
      <c r="H685" s="456"/>
      <c r="I685" s="456"/>
      <c r="J685" s="473"/>
      <c r="K685" s="455"/>
    </row>
    <row r="686" spans="1:11">
      <c r="A686" s="444"/>
      <c r="B686" s="421"/>
      <c r="C686" s="468"/>
      <c r="D686" s="474"/>
      <c r="E686" s="475"/>
      <c r="F686" s="476"/>
      <c r="G686" s="477"/>
      <c r="H686" s="456"/>
      <c r="I686" s="456"/>
      <c r="J686" s="473"/>
      <c r="K686" s="426"/>
    </row>
    <row r="687" spans="1:11">
      <c r="A687" s="444"/>
      <c r="B687" s="421"/>
      <c r="C687" s="468"/>
      <c r="D687" s="474"/>
      <c r="E687" s="475"/>
      <c r="F687" s="476"/>
      <c r="G687" s="477"/>
      <c r="H687" s="456"/>
      <c r="I687" s="456"/>
      <c r="J687" s="473"/>
      <c r="K687" s="426"/>
    </row>
    <row r="688" spans="1:11">
      <c r="A688" s="445"/>
      <c r="B688" s="429"/>
      <c r="C688" s="478"/>
      <c r="D688" s="479"/>
      <c r="E688" s="480"/>
      <c r="F688" s="481"/>
      <c r="G688" s="482"/>
      <c r="H688" s="456"/>
      <c r="I688" s="456"/>
      <c r="J688" s="473"/>
      <c r="K688" s="434"/>
    </row>
    <row r="689" spans="1:11">
      <c r="A689" s="811" t="s">
        <v>1283</v>
      </c>
      <c r="B689" s="809"/>
      <c r="C689" s="809"/>
      <c r="D689" s="812"/>
      <c r="E689" s="809"/>
      <c r="F689" s="809"/>
      <c r="G689" s="809"/>
      <c r="H689" s="809"/>
      <c r="I689" s="809"/>
      <c r="J689" s="810"/>
      <c r="K689" s="459"/>
    </row>
    <row r="690" spans="1:11">
      <c r="A690" s="808" t="s">
        <v>1284</v>
      </c>
      <c r="B690" s="809"/>
      <c r="C690" s="809"/>
      <c r="D690" s="809"/>
      <c r="E690" s="809"/>
      <c r="F690" s="809"/>
      <c r="G690" s="809"/>
      <c r="H690" s="809"/>
      <c r="I690" s="809"/>
      <c r="J690" s="810"/>
      <c r="K690" s="449">
        <v>0.3</v>
      </c>
    </row>
    <row r="691" spans="1:11">
      <c r="A691" s="808" t="s">
        <v>1225</v>
      </c>
      <c r="B691" s="809"/>
      <c r="C691" s="809"/>
      <c r="D691" s="809"/>
      <c r="E691" s="809"/>
      <c r="F691" s="809"/>
      <c r="G691" s="809"/>
      <c r="H691" s="809"/>
      <c r="I691" s="809"/>
      <c r="J691" s="810"/>
      <c r="K691" s="449">
        <v>0.06</v>
      </c>
    </row>
    <row r="692" spans="1:11">
      <c r="A692" s="808" t="s">
        <v>1285</v>
      </c>
      <c r="B692" s="809"/>
      <c r="C692" s="809"/>
      <c r="D692" s="809"/>
      <c r="E692" s="809"/>
      <c r="F692" s="809"/>
      <c r="G692" s="809"/>
      <c r="H692" s="809"/>
      <c r="I692" s="809"/>
      <c r="J692" s="810"/>
      <c r="K692" s="449">
        <v>0.36</v>
      </c>
    </row>
    <row r="695" spans="1:11">
      <c r="A695" s="937" t="s">
        <v>1226</v>
      </c>
      <c r="B695" s="938"/>
      <c r="C695" s="938"/>
      <c r="D695" s="938"/>
      <c r="E695" s="938"/>
      <c r="F695" s="938"/>
      <c r="G695" s="938"/>
      <c r="H695" s="938"/>
      <c r="I695" s="938"/>
      <c r="J695" s="938"/>
      <c r="K695" s="939"/>
    </row>
    <row r="696" spans="1:11">
      <c r="A696" s="393" t="s">
        <v>1227</v>
      </c>
      <c r="B696" s="394"/>
      <c r="C696" s="940"/>
      <c r="D696" s="940"/>
      <c r="E696" s="940"/>
      <c r="F696" s="940"/>
      <c r="G696" s="940"/>
      <c r="H696" s="940"/>
      <c r="I696" s="940"/>
      <c r="J696" s="940"/>
      <c r="K696" s="941"/>
    </row>
    <row r="697" spans="1:11">
      <c r="A697" s="393" t="s">
        <v>1228</v>
      </c>
      <c r="B697" s="394"/>
      <c r="C697" s="395" t="s">
        <v>1229</v>
      </c>
      <c r="E697" s="942"/>
      <c r="F697" s="942"/>
      <c r="G697" s="942"/>
      <c r="H697" s="397"/>
      <c r="I697" s="395" t="s">
        <v>1230</v>
      </c>
      <c r="J697" s="943"/>
      <c r="K697" s="944"/>
    </row>
    <row r="698" spans="1:11">
      <c r="A698" s="398" t="s">
        <v>1231</v>
      </c>
      <c r="B698" s="399" t="s">
        <v>1325</v>
      </c>
      <c r="C698" s="400"/>
      <c r="D698" s="400"/>
      <c r="E698" s="400"/>
      <c r="F698" s="400"/>
      <c r="G698" s="400"/>
      <c r="H698" s="400"/>
      <c r="I698" s="400"/>
      <c r="J698" s="400"/>
      <c r="K698" s="401"/>
    </row>
    <row r="699" spans="1:11">
      <c r="A699" s="402" t="s">
        <v>1233</v>
      </c>
      <c r="B699" s="403"/>
      <c r="D699" s="404"/>
      <c r="E699" s="404"/>
      <c r="F699" s="404"/>
      <c r="G699" s="404"/>
      <c r="H699" s="404"/>
      <c r="I699" s="405"/>
      <c r="J699" s="406" t="s">
        <v>1234</v>
      </c>
      <c r="K699" s="407"/>
    </row>
    <row r="700" spans="1:11">
      <c r="A700" s="929" t="s">
        <v>1326</v>
      </c>
      <c r="B700" s="930"/>
      <c r="C700" s="930"/>
      <c r="D700" s="930"/>
      <c r="E700" s="930"/>
      <c r="F700" s="930"/>
      <c r="G700" s="930"/>
      <c r="H700" s="930"/>
      <c r="I700" s="931"/>
      <c r="J700" s="408" t="s">
        <v>1236</v>
      </c>
      <c r="K700" s="407" t="s">
        <v>989</v>
      </c>
    </row>
    <row r="701" spans="1:11">
      <c r="A701" s="870" t="s">
        <v>1238</v>
      </c>
      <c r="B701" s="932"/>
      <c r="C701" s="815"/>
      <c r="D701" s="815"/>
      <c r="E701" s="869"/>
      <c r="F701" s="409" t="s">
        <v>1239</v>
      </c>
      <c r="G701" s="933" t="s">
        <v>1240</v>
      </c>
      <c r="H701" s="934"/>
      <c r="I701" s="830" t="s">
        <v>1241</v>
      </c>
      <c r="J701" s="830"/>
      <c r="K701" s="925" t="s">
        <v>1242</v>
      </c>
    </row>
    <row r="702" spans="1:11" ht="23.25" customHeight="1">
      <c r="A702" s="870"/>
      <c r="B702" s="932"/>
      <c r="C702" s="932"/>
      <c r="D702" s="932"/>
      <c r="E702" s="871"/>
      <c r="F702" s="409"/>
      <c r="G702" s="409" t="s">
        <v>1243</v>
      </c>
      <c r="H702" s="410" t="s">
        <v>1244</v>
      </c>
      <c r="I702" s="497" t="s">
        <v>1245</v>
      </c>
      <c r="J702" s="497" t="s">
        <v>1244</v>
      </c>
      <c r="K702" s="926"/>
    </row>
    <row r="703" spans="1:11">
      <c r="A703" s="412">
        <v>30005</v>
      </c>
      <c r="B703" s="413" t="s">
        <v>1317</v>
      </c>
      <c r="C703" s="413"/>
      <c r="D703" s="413"/>
      <c r="E703" s="414"/>
      <c r="F703" s="415">
        <v>1</v>
      </c>
      <c r="G703" s="416">
        <v>0.21</v>
      </c>
      <c r="H703" s="417">
        <v>0.79</v>
      </c>
      <c r="I703" s="426">
        <v>135.25</v>
      </c>
      <c r="J703" s="426">
        <v>45.53</v>
      </c>
      <c r="K703" s="419">
        <v>64.36</v>
      </c>
    </row>
    <row r="704" spans="1:11">
      <c r="A704" s="483">
        <v>30015</v>
      </c>
      <c r="B704" s="421" t="s">
        <v>1293</v>
      </c>
      <c r="C704" s="421"/>
      <c r="D704" s="421"/>
      <c r="E704" s="422"/>
      <c r="F704" s="423">
        <v>1</v>
      </c>
      <c r="G704" s="484">
        <v>0.47</v>
      </c>
      <c r="H704" s="485">
        <v>0.53</v>
      </c>
      <c r="I704" s="426">
        <v>246.23</v>
      </c>
      <c r="J704" s="426">
        <v>118.86</v>
      </c>
      <c r="K704" s="486">
        <v>178.71</v>
      </c>
    </row>
    <row r="705" spans="1:11" s="194" customFormat="1">
      <c r="A705" s="483">
        <v>30017</v>
      </c>
      <c r="B705" s="421" t="s">
        <v>1318</v>
      </c>
      <c r="C705" s="421"/>
      <c r="D705" s="421"/>
      <c r="E705" s="422"/>
      <c r="F705" s="423">
        <v>1</v>
      </c>
      <c r="G705" s="484">
        <v>0.21</v>
      </c>
      <c r="H705" s="485">
        <v>0.79</v>
      </c>
      <c r="I705" s="426">
        <v>12.26</v>
      </c>
      <c r="J705" s="426">
        <v>7.85</v>
      </c>
      <c r="K705" s="486">
        <v>8.77</v>
      </c>
    </row>
    <row r="706" spans="1:11" s="194" customFormat="1">
      <c r="A706" s="483">
        <v>30012</v>
      </c>
      <c r="B706" s="421" t="s">
        <v>1327</v>
      </c>
      <c r="C706" s="421"/>
      <c r="D706" s="421"/>
      <c r="E706" s="422"/>
      <c r="F706" s="423">
        <v>1</v>
      </c>
      <c r="G706" s="484">
        <v>0.47</v>
      </c>
      <c r="H706" s="485">
        <v>0.53</v>
      </c>
      <c r="I706" s="426">
        <v>246.71</v>
      </c>
      <c r="J706" s="426">
        <v>121.31</v>
      </c>
      <c r="K706" s="486">
        <v>180.24</v>
      </c>
    </row>
    <row r="707" spans="1:11" s="194" customFormat="1">
      <c r="A707" s="483">
        <v>30023</v>
      </c>
      <c r="B707" s="421" t="s">
        <v>1328</v>
      </c>
      <c r="C707" s="421"/>
      <c r="D707" s="421"/>
      <c r="E707" s="422"/>
      <c r="F707" s="423">
        <v>1</v>
      </c>
      <c r="G707" s="484">
        <v>0.71</v>
      </c>
      <c r="H707" s="485">
        <v>0.28999999999999998</v>
      </c>
      <c r="I707" s="426">
        <v>576.91999999999996</v>
      </c>
      <c r="J707" s="426">
        <v>266.41000000000003</v>
      </c>
      <c r="K707" s="486">
        <v>486.86</v>
      </c>
    </row>
    <row r="708" spans="1:11" s="194" customFormat="1">
      <c r="A708" s="420"/>
      <c r="B708" s="421"/>
      <c r="C708" s="421"/>
      <c r="D708" s="421"/>
      <c r="E708" s="422"/>
      <c r="F708" s="423"/>
      <c r="G708" s="424"/>
      <c r="H708" s="425"/>
      <c r="I708" s="426"/>
      <c r="J708" s="426"/>
      <c r="K708" s="427"/>
    </row>
    <row r="709" spans="1:11" s="194" customFormat="1">
      <c r="A709" s="420"/>
      <c r="B709" s="421"/>
      <c r="C709" s="421"/>
      <c r="D709" s="421"/>
      <c r="E709" s="422"/>
      <c r="F709" s="423"/>
      <c r="G709" s="424"/>
      <c r="H709" s="425"/>
      <c r="I709" s="426"/>
      <c r="J709" s="426"/>
      <c r="K709" s="427"/>
    </row>
    <row r="710" spans="1:11" s="194" customFormat="1">
      <c r="A710" s="428"/>
      <c r="B710" s="429"/>
      <c r="C710" s="429"/>
      <c r="D710" s="429"/>
      <c r="E710" s="430"/>
      <c r="F710" s="431"/>
      <c r="G710" s="432"/>
      <c r="H710" s="433"/>
      <c r="I710" s="434"/>
      <c r="J710" s="434"/>
      <c r="K710" s="435"/>
    </row>
    <row r="711" spans="1:11" s="194" customFormat="1">
      <c r="A711" s="935" t="s">
        <v>1247</v>
      </c>
      <c r="B711" s="936"/>
      <c r="C711" s="936"/>
      <c r="D711" s="936"/>
      <c r="E711" s="936"/>
      <c r="F711" s="834"/>
      <c r="G711" s="834"/>
      <c r="H711" s="834"/>
      <c r="I711" s="834"/>
      <c r="J711" s="835"/>
      <c r="K711" s="436">
        <v>918.94</v>
      </c>
    </row>
    <row r="712" spans="1:11" s="194" customFormat="1">
      <c r="A712" s="814" t="s">
        <v>1248</v>
      </c>
      <c r="B712" s="815"/>
      <c r="C712" s="815"/>
      <c r="D712" s="815"/>
      <c r="E712" s="815"/>
      <c r="F712" s="437"/>
      <c r="G712" s="437"/>
      <c r="H712" s="921" t="s">
        <v>1239</v>
      </c>
      <c r="I712" s="923" t="s">
        <v>1249</v>
      </c>
      <c r="J712" s="925" t="s">
        <v>1250</v>
      </c>
      <c r="K712" s="925" t="s">
        <v>1242</v>
      </c>
    </row>
    <row r="713" spans="1:11" ht="15">
      <c r="A713" s="816"/>
      <c r="B713" s="817"/>
      <c r="C713" s="817"/>
      <c r="D713" s="817"/>
      <c r="E713" s="817"/>
      <c r="F713" s="438"/>
      <c r="G713" s="666"/>
      <c r="H713" s="922"/>
      <c r="I713" s="924"/>
      <c r="J713" s="926"/>
      <c r="K713" s="926"/>
    </row>
    <row r="714" spans="1:11" ht="15.75" customHeight="1">
      <c r="A714" s="439">
        <v>20002</v>
      </c>
      <c r="B714" s="927" t="s">
        <v>1251</v>
      </c>
      <c r="C714" s="927"/>
      <c r="D714" s="927"/>
      <c r="E714" s="927"/>
      <c r="F714" s="927"/>
      <c r="G714" s="928"/>
      <c r="H714" s="440">
        <v>1</v>
      </c>
      <c r="I714" s="441" t="s">
        <v>1252</v>
      </c>
      <c r="J714" s="442">
        <v>24.3</v>
      </c>
      <c r="K714" s="442">
        <v>24.3</v>
      </c>
    </row>
    <row r="715" spans="1:11" ht="21.75" customHeight="1">
      <c r="A715" s="443">
        <v>20031</v>
      </c>
      <c r="B715" s="919" t="s">
        <v>1253</v>
      </c>
      <c r="C715" s="919"/>
      <c r="D715" s="919"/>
      <c r="E715" s="919"/>
      <c r="F715" s="919"/>
      <c r="G715" s="920"/>
      <c r="H715" s="440">
        <v>8</v>
      </c>
      <c r="I715" s="441" t="s">
        <v>1252</v>
      </c>
      <c r="J715" s="442">
        <v>13.64</v>
      </c>
      <c r="K715" s="442">
        <v>109.12</v>
      </c>
    </row>
    <row r="716" spans="1:11">
      <c r="A716" s="443">
        <v>11</v>
      </c>
      <c r="B716" s="919" t="s">
        <v>1255</v>
      </c>
      <c r="C716" s="919"/>
      <c r="D716" s="919"/>
      <c r="E716" s="919"/>
      <c r="F716" s="919"/>
      <c r="G716" s="920"/>
      <c r="H716" s="440">
        <v>1.1200000000000001</v>
      </c>
      <c r="I716" s="441" t="s">
        <v>1256</v>
      </c>
      <c r="J716" s="442">
        <v>0</v>
      </c>
      <c r="K716" s="442">
        <v>1.49</v>
      </c>
    </row>
    <row r="717" spans="1:11">
      <c r="A717" s="443">
        <v>12</v>
      </c>
      <c r="B717" s="919" t="s">
        <v>1258</v>
      </c>
      <c r="C717" s="919"/>
      <c r="D717" s="919"/>
      <c r="E717" s="919"/>
      <c r="F717" s="919"/>
      <c r="G717" s="920"/>
      <c r="H717" s="440">
        <v>9.6</v>
      </c>
      <c r="I717" s="441" t="s">
        <v>1256</v>
      </c>
      <c r="J717" s="442">
        <v>0</v>
      </c>
      <c r="K717" s="442">
        <v>12.8</v>
      </c>
    </row>
    <row r="718" spans="1:11">
      <c r="A718" s="443">
        <v>13</v>
      </c>
      <c r="B718" s="919" t="s">
        <v>1260</v>
      </c>
      <c r="C718" s="919"/>
      <c r="D718" s="919"/>
      <c r="E718" s="919"/>
      <c r="F718" s="919"/>
      <c r="G718" s="920"/>
      <c r="H718" s="440">
        <v>4.79</v>
      </c>
      <c r="I718" s="441" t="s">
        <v>1256</v>
      </c>
      <c r="J718" s="442">
        <v>0</v>
      </c>
      <c r="K718" s="442">
        <v>6.39</v>
      </c>
    </row>
    <row r="719" spans="1:11">
      <c r="A719" s="443">
        <v>14</v>
      </c>
      <c r="B719" s="919" t="s">
        <v>1262</v>
      </c>
      <c r="C719" s="919"/>
      <c r="D719" s="919"/>
      <c r="E719" s="919"/>
      <c r="F719" s="919"/>
      <c r="G719" s="920"/>
      <c r="H719" s="440">
        <v>5</v>
      </c>
      <c r="I719" s="441" t="s">
        <v>1256</v>
      </c>
      <c r="J719" s="442">
        <v>0</v>
      </c>
      <c r="K719" s="442">
        <v>6.67</v>
      </c>
    </row>
    <row r="720" spans="1:11">
      <c r="A720" s="444"/>
      <c r="B720" s="919"/>
      <c r="C720" s="919"/>
      <c r="D720" s="919"/>
      <c r="E720" s="919"/>
      <c r="F720" s="919"/>
      <c r="G720" s="920"/>
      <c r="H720" s="440"/>
      <c r="I720" s="441"/>
      <c r="J720" s="426"/>
      <c r="K720" s="426"/>
    </row>
    <row r="721" spans="1:11">
      <c r="A721" s="445"/>
      <c r="B721" s="879"/>
      <c r="C721" s="879"/>
      <c r="D721" s="879"/>
      <c r="E721" s="879"/>
      <c r="F721" s="879"/>
      <c r="G721" s="880"/>
      <c r="H721" s="446"/>
      <c r="I721" s="447"/>
      <c r="J721" s="434"/>
      <c r="K721" s="434"/>
    </row>
    <row r="722" spans="1:11" ht="15">
      <c r="A722" s="448"/>
      <c r="C722" s="667"/>
      <c r="D722" s="833" t="s">
        <v>1263</v>
      </c>
      <c r="E722" s="834"/>
      <c r="F722" s="834"/>
      <c r="G722" s="834"/>
      <c r="H722" s="834"/>
      <c r="I722" s="834"/>
      <c r="J722" s="835"/>
      <c r="K722" s="449">
        <v>160.77000000000001</v>
      </c>
    </row>
    <row r="723" spans="1:11">
      <c r="A723" s="448" t="s">
        <v>1264</v>
      </c>
      <c r="B723" s="437"/>
      <c r="C723" s="450">
        <v>34.587500000000006</v>
      </c>
      <c r="D723" s="881" t="s">
        <v>1265</v>
      </c>
      <c r="E723" s="882"/>
      <c r="F723" s="882"/>
      <c r="G723" s="882"/>
      <c r="H723" s="882"/>
      <c r="I723" s="882"/>
      <c r="J723" s="883"/>
      <c r="K723" s="449">
        <v>1079.71</v>
      </c>
    </row>
    <row r="724" spans="1:11">
      <c r="A724" s="451"/>
      <c r="B724" s="437"/>
      <c r="C724" s="452"/>
      <c r="D724" s="918" t="s">
        <v>1266</v>
      </c>
      <c r="E724" s="918"/>
      <c r="F724" s="834"/>
      <c r="G724" s="834"/>
      <c r="H724" s="834"/>
      <c r="I724" s="834"/>
      <c r="J724" s="835"/>
      <c r="K724" s="449">
        <v>31.21</v>
      </c>
    </row>
    <row r="725" spans="1:11">
      <c r="A725" s="814" t="s">
        <v>1267</v>
      </c>
      <c r="B725" s="815"/>
      <c r="C725" s="815"/>
      <c r="D725" s="815"/>
      <c r="E725" s="815"/>
      <c r="F725" s="818"/>
      <c r="G725" s="820" t="s">
        <v>1268</v>
      </c>
      <c r="H725" s="821"/>
      <c r="I725" s="824" t="s">
        <v>1249</v>
      </c>
      <c r="J725" s="813" t="s">
        <v>1269</v>
      </c>
      <c r="K725" s="813" t="s">
        <v>1270</v>
      </c>
    </row>
    <row r="726" spans="1:11">
      <c r="A726" s="816"/>
      <c r="B726" s="817"/>
      <c r="C726" s="817"/>
      <c r="D726" s="817"/>
      <c r="E726" s="817"/>
      <c r="F726" s="819"/>
      <c r="G726" s="822"/>
      <c r="H726" s="823"/>
      <c r="I726" s="824"/>
      <c r="J726" s="813"/>
      <c r="K726" s="824"/>
    </row>
    <row r="727" spans="1:11">
      <c r="A727" s="444"/>
      <c r="B727" s="421"/>
      <c r="C727" s="421"/>
      <c r="D727" s="421"/>
      <c r="E727" s="421"/>
      <c r="F727" s="414"/>
      <c r="G727" s="825"/>
      <c r="H727" s="826"/>
      <c r="I727" s="453"/>
      <c r="J727" s="454"/>
      <c r="K727" s="455"/>
    </row>
    <row r="728" spans="1:11">
      <c r="A728" s="444"/>
      <c r="B728" s="421"/>
      <c r="C728" s="421"/>
      <c r="D728" s="421"/>
      <c r="E728" s="421"/>
      <c r="F728" s="422"/>
      <c r="G728" s="827"/>
      <c r="H728" s="828"/>
      <c r="I728" s="457"/>
      <c r="J728" s="458"/>
      <c r="K728" s="426"/>
    </row>
    <row r="729" spans="1:11">
      <c r="A729" s="444"/>
      <c r="B729" s="421"/>
      <c r="C729" s="421"/>
      <c r="D729" s="421"/>
      <c r="E729" s="421"/>
      <c r="F729" s="422"/>
      <c r="G729" s="827"/>
      <c r="H729" s="828"/>
      <c r="I729" s="457"/>
      <c r="J729" s="458"/>
      <c r="K729" s="426"/>
    </row>
    <row r="730" spans="1:11">
      <c r="A730" s="444"/>
      <c r="B730" s="421"/>
      <c r="C730" s="421"/>
      <c r="D730" s="421"/>
      <c r="E730" s="421"/>
      <c r="F730" s="422"/>
      <c r="G730" s="827"/>
      <c r="H730" s="828"/>
      <c r="I730" s="457"/>
      <c r="J730" s="458"/>
      <c r="K730" s="426"/>
    </row>
    <row r="731" spans="1:11">
      <c r="A731" s="833" t="s">
        <v>1271</v>
      </c>
      <c r="B731" s="834"/>
      <c r="C731" s="834"/>
      <c r="D731" s="834"/>
      <c r="E731" s="834"/>
      <c r="F731" s="834"/>
      <c r="G731" s="834"/>
      <c r="H731" s="834"/>
      <c r="I731" s="834"/>
      <c r="J731" s="835"/>
      <c r="K731" s="459"/>
    </row>
    <row r="732" spans="1:11">
      <c r="A732" s="814" t="s">
        <v>1272</v>
      </c>
      <c r="B732" s="815"/>
      <c r="C732" s="815"/>
      <c r="D732" s="815"/>
      <c r="E732" s="815"/>
      <c r="F732" s="818"/>
      <c r="G732" s="820" t="s">
        <v>1268</v>
      </c>
      <c r="H732" s="821"/>
      <c r="I732" s="824" t="s">
        <v>1249</v>
      </c>
      <c r="J732" s="813" t="s">
        <v>1269</v>
      </c>
      <c r="K732" s="813" t="s">
        <v>1270</v>
      </c>
    </row>
    <row r="733" spans="1:11">
      <c r="A733" s="816"/>
      <c r="B733" s="817"/>
      <c r="C733" s="817"/>
      <c r="D733" s="817"/>
      <c r="E733" s="817"/>
      <c r="F733" s="819"/>
      <c r="G733" s="822"/>
      <c r="H733" s="823"/>
      <c r="I733" s="824"/>
      <c r="J733" s="813"/>
      <c r="K733" s="824"/>
    </row>
    <row r="734" spans="1:11">
      <c r="A734" s="444" t="s">
        <v>1329</v>
      </c>
      <c r="B734" s="421" t="s">
        <v>1330</v>
      </c>
      <c r="C734" s="421"/>
      <c r="D734" s="421"/>
      <c r="E734" s="421"/>
      <c r="F734" s="422"/>
      <c r="G734" s="827">
        <v>1.02</v>
      </c>
      <c r="H734" s="828"/>
      <c r="I734" s="457" t="s">
        <v>1310</v>
      </c>
      <c r="J734" s="495">
        <v>332.30000000000007</v>
      </c>
      <c r="K734" s="442">
        <v>338.94</v>
      </c>
    </row>
    <row r="735" spans="1:11">
      <c r="A735" s="444"/>
      <c r="B735" s="421"/>
      <c r="C735" s="421"/>
      <c r="D735" s="421"/>
      <c r="E735" s="421"/>
      <c r="F735" s="422"/>
      <c r="G735" s="827"/>
      <c r="H735" s="828"/>
      <c r="I735" s="457"/>
      <c r="J735" s="458"/>
      <c r="K735" s="426"/>
    </row>
    <row r="736" spans="1:11">
      <c r="A736" s="444"/>
      <c r="B736" s="421"/>
      <c r="C736" s="421"/>
      <c r="D736" s="421"/>
      <c r="E736" s="421"/>
      <c r="F736" s="422"/>
      <c r="G736" s="827"/>
      <c r="H736" s="828"/>
      <c r="I736" s="457"/>
      <c r="J736" s="458"/>
      <c r="K736" s="426"/>
    </row>
    <row r="737" spans="1:11">
      <c r="A737" s="445"/>
      <c r="B737" s="429"/>
      <c r="C737" s="429"/>
      <c r="D737" s="429"/>
      <c r="E737" s="429"/>
      <c r="F737" s="430"/>
      <c r="G737" s="831"/>
      <c r="H737" s="832"/>
      <c r="I737" s="460"/>
      <c r="J737" s="461"/>
      <c r="K737" s="434"/>
    </row>
    <row r="738" spans="1:11">
      <c r="A738" s="833" t="s">
        <v>1273</v>
      </c>
      <c r="B738" s="834"/>
      <c r="C738" s="834"/>
      <c r="D738" s="834"/>
      <c r="E738" s="834"/>
      <c r="F738" s="834"/>
      <c r="G738" s="834"/>
      <c r="H738" s="834"/>
      <c r="I738" s="834"/>
      <c r="J738" s="835"/>
      <c r="K738" s="449">
        <v>338.94</v>
      </c>
    </row>
    <row r="739" spans="1:11">
      <c r="A739" s="814" t="s">
        <v>1274</v>
      </c>
      <c r="B739" s="815"/>
      <c r="C739" s="815"/>
      <c r="D739" s="815"/>
      <c r="E739" s="815"/>
      <c r="F739" s="818"/>
      <c r="G739" s="820" t="s">
        <v>1268</v>
      </c>
      <c r="H739" s="821"/>
      <c r="I739" s="824" t="s">
        <v>1249</v>
      </c>
      <c r="J739" s="813" t="s">
        <v>1269</v>
      </c>
      <c r="K739" s="813" t="s">
        <v>1270</v>
      </c>
    </row>
    <row r="740" spans="1:11">
      <c r="A740" s="816"/>
      <c r="B740" s="817"/>
      <c r="C740" s="817"/>
      <c r="D740" s="817"/>
      <c r="E740" s="817"/>
      <c r="F740" s="819"/>
      <c r="G740" s="822"/>
      <c r="H740" s="823"/>
      <c r="I740" s="824"/>
      <c r="J740" s="813"/>
      <c r="K740" s="824"/>
    </row>
    <row r="741" spans="1:11">
      <c r="A741" s="444"/>
      <c r="B741" s="421"/>
      <c r="C741" s="421"/>
      <c r="D741" s="421"/>
      <c r="E741" s="421"/>
      <c r="F741" s="422"/>
      <c r="G741" s="827"/>
      <c r="H741" s="828"/>
      <c r="I741" s="457"/>
      <c r="J741" s="458"/>
      <c r="K741" s="426"/>
    </row>
    <row r="742" spans="1:11">
      <c r="A742" s="444"/>
      <c r="B742" s="421"/>
      <c r="C742" s="421"/>
      <c r="D742" s="421"/>
      <c r="E742" s="421"/>
      <c r="F742" s="422"/>
      <c r="G742" s="827"/>
      <c r="H742" s="828"/>
      <c r="I742" s="457"/>
      <c r="J742" s="458"/>
      <c r="K742" s="426"/>
    </row>
    <row r="743" spans="1:11">
      <c r="A743" s="444"/>
      <c r="B743" s="421"/>
      <c r="C743" s="421"/>
      <c r="D743" s="421"/>
      <c r="E743" s="421"/>
      <c r="F743" s="422"/>
      <c r="G743" s="827"/>
      <c r="H743" s="828"/>
      <c r="I743" s="457"/>
      <c r="J743" s="458"/>
      <c r="K743" s="426"/>
    </row>
    <row r="744" spans="1:11">
      <c r="A744" s="445"/>
      <c r="B744" s="429"/>
      <c r="C744" s="429"/>
      <c r="D744" s="429"/>
      <c r="E744" s="429"/>
      <c r="F744" s="430"/>
      <c r="G744" s="831"/>
      <c r="H744" s="832"/>
      <c r="I744" s="460"/>
      <c r="J744" s="461"/>
      <c r="K744" s="434"/>
    </row>
    <row r="745" spans="1:11">
      <c r="A745" s="833" t="s">
        <v>1275</v>
      </c>
      <c r="B745" s="834"/>
      <c r="C745" s="834"/>
      <c r="D745" s="834"/>
      <c r="E745" s="834"/>
      <c r="F745" s="834"/>
      <c r="G745" s="834"/>
      <c r="H745" s="834"/>
      <c r="I745" s="834"/>
      <c r="J745" s="835"/>
      <c r="K745" s="459"/>
    </row>
    <row r="746" spans="1:11">
      <c r="A746" s="814" t="s">
        <v>1276</v>
      </c>
      <c r="B746" s="869"/>
      <c r="C746" s="872" t="s">
        <v>1277</v>
      </c>
      <c r="D746" s="462" t="s">
        <v>984</v>
      </c>
      <c r="E746" s="874" t="s">
        <v>889</v>
      </c>
      <c r="F746" s="874"/>
      <c r="G746" s="875"/>
      <c r="H746" s="876" t="s">
        <v>1278</v>
      </c>
      <c r="I746" s="877"/>
      <c r="J746" s="878"/>
      <c r="K746" s="829" t="s">
        <v>1279</v>
      </c>
    </row>
    <row r="747" spans="1:11">
      <c r="A747" s="870"/>
      <c r="B747" s="871"/>
      <c r="C747" s="873"/>
      <c r="D747" s="464"/>
      <c r="E747" s="463" t="s">
        <v>1280</v>
      </c>
      <c r="F747" s="465" t="s">
        <v>1281</v>
      </c>
      <c r="G747" s="466" t="s">
        <v>1282</v>
      </c>
      <c r="H747" s="463" t="s">
        <v>1280</v>
      </c>
      <c r="I747" s="465" t="s">
        <v>1281</v>
      </c>
      <c r="J747" s="465" t="s">
        <v>1282</v>
      </c>
      <c r="K747" s="830"/>
    </row>
    <row r="748" spans="1:11">
      <c r="A748" s="467"/>
      <c r="B748" s="414"/>
      <c r="C748" s="468"/>
      <c r="D748" s="469"/>
      <c r="E748" s="470"/>
      <c r="F748" s="471"/>
      <c r="G748" s="472"/>
      <c r="H748" s="456"/>
      <c r="I748" s="456"/>
      <c r="J748" s="473"/>
      <c r="K748" s="455"/>
    </row>
    <row r="749" spans="1:11">
      <c r="A749" s="444"/>
      <c r="B749" s="421"/>
      <c r="C749" s="468"/>
      <c r="D749" s="474"/>
      <c r="E749" s="475"/>
      <c r="F749" s="476"/>
      <c r="G749" s="477"/>
      <c r="H749" s="456"/>
      <c r="I749" s="456"/>
      <c r="J749" s="473"/>
      <c r="K749" s="426"/>
    </row>
    <row r="750" spans="1:11">
      <c r="A750" s="444"/>
      <c r="B750" s="421"/>
      <c r="C750" s="468"/>
      <c r="D750" s="474"/>
      <c r="E750" s="475"/>
      <c r="F750" s="476"/>
      <c r="G750" s="477"/>
      <c r="H750" s="456"/>
      <c r="I750" s="456"/>
      <c r="J750" s="473"/>
      <c r="K750" s="426"/>
    </row>
    <row r="751" spans="1:11">
      <c r="A751" s="445"/>
      <c r="B751" s="429"/>
      <c r="C751" s="478"/>
      <c r="D751" s="479"/>
      <c r="E751" s="480"/>
      <c r="F751" s="481"/>
      <c r="G751" s="482"/>
      <c r="H751" s="456"/>
      <c r="I751" s="456"/>
      <c r="J751" s="473"/>
      <c r="K751" s="434"/>
    </row>
    <row r="752" spans="1:11">
      <c r="A752" s="811" t="s">
        <v>1283</v>
      </c>
      <c r="B752" s="809"/>
      <c r="C752" s="809"/>
      <c r="D752" s="812"/>
      <c r="E752" s="809"/>
      <c r="F752" s="809"/>
      <c r="G752" s="809"/>
      <c r="H752" s="809"/>
      <c r="I752" s="809"/>
      <c r="J752" s="810"/>
      <c r="K752" s="459"/>
    </row>
    <row r="753" spans="1:11">
      <c r="A753" s="808" t="s">
        <v>1284</v>
      </c>
      <c r="B753" s="809"/>
      <c r="C753" s="809"/>
      <c r="D753" s="809"/>
      <c r="E753" s="809"/>
      <c r="F753" s="809"/>
      <c r="G753" s="809"/>
      <c r="H753" s="809"/>
      <c r="I753" s="809"/>
      <c r="J753" s="810"/>
      <c r="K753" s="449">
        <v>370.15</v>
      </c>
    </row>
    <row r="754" spans="1:11">
      <c r="A754" s="808" t="s">
        <v>1225</v>
      </c>
      <c r="B754" s="809"/>
      <c r="C754" s="809"/>
      <c r="D754" s="809"/>
      <c r="E754" s="809"/>
      <c r="F754" s="809"/>
      <c r="G754" s="809"/>
      <c r="H754" s="809"/>
      <c r="I754" s="809"/>
      <c r="J754" s="810"/>
      <c r="K754" s="449">
        <v>76.25</v>
      </c>
    </row>
    <row r="755" spans="1:11">
      <c r="A755" s="808" t="s">
        <v>1285</v>
      </c>
      <c r="B755" s="809"/>
      <c r="C755" s="809"/>
      <c r="D755" s="809"/>
      <c r="E755" s="809"/>
      <c r="F755" s="809"/>
      <c r="G755" s="809"/>
      <c r="H755" s="809"/>
      <c r="I755" s="809"/>
      <c r="J755" s="810"/>
      <c r="K755" s="449">
        <v>446.4</v>
      </c>
    </row>
    <row r="758" spans="1:11">
      <c r="A758" s="937" t="s">
        <v>1226</v>
      </c>
      <c r="B758" s="938"/>
      <c r="C758" s="938"/>
      <c r="D758" s="938"/>
      <c r="E758" s="938"/>
      <c r="F758" s="938"/>
      <c r="G758" s="938"/>
      <c r="H758" s="938"/>
      <c r="I758" s="938"/>
      <c r="J758" s="938"/>
      <c r="K758" s="939"/>
    </row>
    <row r="759" spans="1:11">
      <c r="A759" s="393" t="s">
        <v>1227</v>
      </c>
      <c r="B759" s="394"/>
      <c r="C759" s="940"/>
      <c r="D759" s="940"/>
      <c r="E759" s="940"/>
      <c r="F759" s="940"/>
      <c r="G759" s="940"/>
      <c r="H759" s="940"/>
      <c r="I759" s="940"/>
      <c r="J759" s="940"/>
      <c r="K759" s="941"/>
    </row>
    <row r="760" spans="1:11">
      <c r="A760" s="393" t="s">
        <v>1228</v>
      </c>
      <c r="B760" s="394"/>
      <c r="C760" s="395" t="s">
        <v>1229</v>
      </c>
      <c r="E760" s="942"/>
      <c r="F760" s="942"/>
      <c r="G760" s="942"/>
      <c r="H760" s="397"/>
      <c r="I760" s="395" t="s">
        <v>1230</v>
      </c>
      <c r="J760" s="943"/>
      <c r="K760" s="944"/>
    </row>
    <row r="761" spans="1:11">
      <c r="A761" s="398" t="s">
        <v>1231</v>
      </c>
      <c r="B761" s="399" t="s">
        <v>1331</v>
      </c>
      <c r="C761" s="400"/>
      <c r="D761" s="400"/>
      <c r="E761" s="400"/>
      <c r="F761" s="400"/>
      <c r="G761" s="400"/>
      <c r="H761" s="400"/>
      <c r="I761" s="400"/>
      <c r="J761" s="400"/>
      <c r="K761" s="401"/>
    </row>
    <row r="762" spans="1:11">
      <c r="A762" s="402" t="s">
        <v>1233</v>
      </c>
      <c r="B762" s="403"/>
      <c r="D762" s="404"/>
      <c r="E762" s="404"/>
      <c r="F762" s="404"/>
      <c r="G762" s="404"/>
      <c r="H762" s="404"/>
      <c r="I762" s="405"/>
      <c r="J762" s="406" t="s">
        <v>1234</v>
      </c>
      <c r="K762" s="407"/>
    </row>
    <row r="763" spans="1:11">
      <c r="A763" s="929" t="s">
        <v>1332</v>
      </c>
      <c r="B763" s="930"/>
      <c r="C763" s="930"/>
      <c r="D763" s="930"/>
      <c r="E763" s="930"/>
      <c r="F763" s="930"/>
      <c r="G763" s="930"/>
      <c r="H763" s="930"/>
      <c r="I763" s="931"/>
      <c r="J763" s="408" t="s">
        <v>1236</v>
      </c>
      <c r="K763" s="407" t="s">
        <v>989</v>
      </c>
    </row>
    <row r="764" spans="1:11">
      <c r="A764" s="870" t="s">
        <v>1238</v>
      </c>
      <c r="B764" s="932"/>
      <c r="C764" s="815"/>
      <c r="D764" s="815"/>
      <c r="E764" s="869"/>
      <c r="F764" s="409" t="s">
        <v>1239</v>
      </c>
      <c r="G764" s="933" t="s">
        <v>1240</v>
      </c>
      <c r="H764" s="934"/>
      <c r="I764" s="830" t="s">
        <v>1241</v>
      </c>
      <c r="J764" s="830"/>
      <c r="K764" s="925" t="s">
        <v>1242</v>
      </c>
    </row>
    <row r="765" spans="1:11" ht="23.25" customHeight="1">
      <c r="A765" s="870"/>
      <c r="B765" s="932"/>
      <c r="C765" s="932"/>
      <c r="D765" s="932"/>
      <c r="E765" s="871"/>
      <c r="F765" s="409"/>
      <c r="G765" s="409" t="s">
        <v>1243</v>
      </c>
      <c r="H765" s="410" t="s">
        <v>1244</v>
      </c>
      <c r="I765" s="497" t="s">
        <v>1245</v>
      </c>
      <c r="J765" s="497" t="s">
        <v>1244</v>
      </c>
      <c r="K765" s="926"/>
    </row>
    <row r="766" spans="1:11">
      <c r="A766" s="412">
        <v>30005</v>
      </c>
      <c r="B766" s="413" t="s">
        <v>1317</v>
      </c>
      <c r="C766" s="413"/>
      <c r="D766" s="413"/>
      <c r="E766" s="414"/>
      <c r="F766" s="415">
        <v>1</v>
      </c>
      <c r="G766" s="416">
        <v>0.21</v>
      </c>
      <c r="H766" s="417">
        <v>0.79</v>
      </c>
      <c r="I766" s="426">
        <v>135.25</v>
      </c>
      <c r="J766" s="426">
        <v>45.53</v>
      </c>
      <c r="K766" s="419">
        <v>64.36</v>
      </c>
    </row>
    <row r="767" spans="1:11">
      <c r="A767" s="483">
        <v>30015</v>
      </c>
      <c r="B767" s="421" t="s">
        <v>1293</v>
      </c>
      <c r="C767" s="421"/>
      <c r="D767" s="421"/>
      <c r="E767" s="422"/>
      <c r="F767" s="423">
        <v>1</v>
      </c>
      <c r="G767" s="484">
        <v>0.47</v>
      </c>
      <c r="H767" s="485">
        <v>0.53</v>
      </c>
      <c r="I767" s="426">
        <v>246.23</v>
      </c>
      <c r="J767" s="426">
        <v>118.86</v>
      </c>
      <c r="K767" s="486">
        <v>178.71</v>
      </c>
    </row>
    <row r="768" spans="1:11" s="194" customFormat="1">
      <c r="A768" s="483">
        <v>30017</v>
      </c>
      <c r="B768" s="421" t="s">
        <v>1318</v>
      </c>
      <c r="C768" s="421"/>
      <c r="D768" s="421"/>
      <c r="E768" s="422"/>
      <c r="F768" s="423">
        <v>1</v>
      </c>
      <c r="G768" s="484">
        <v>0.21</v>
      </c>
      <c r="H768" s="485">
        <v>0.79</v>
      </c>
      <c r="I768" s="426">
        <v>12.26</v>
      </c>
      <c r="J768" s="426">
        <v>7.85</v>
      </c>
      <c r="K768" s="486">
        <v>8.77</v>
      </c>
    </row>
    <row r="769" spans="1:11" s="194" customFormat="1">
      <c r="A769" s="483">
        <v>30012</v>
      </c>
      <c r="B769" s="421" t="s">
        <v>1327</v>
      </c>
      <c r="C769" s="421"/>
      <c r="D769" s="421"/>
      <c r="E769" s="422"/>
      <c r="F769" s="423">
        <v>1</v>
      </c>
      <c r="G769" s="484">
        <v>0.47</v>
      </c>
      <c r="H769" s="485">
        <v>0.53</v>
      </c>
      <c r="I769" s="426">
        <v>246.71</v>
      </c>
      <c r="J769" s="426">
        <v>121.31</v>
      </c>
      <c r="K769" s="486">
        <v>180.24</v>
      </c>
    </row>
    <row r="770" spans="1:11" s="194" customFormat="1">
      <c r="A770" s="483">
        <v>30023</v>
      </c>
      <c r="B770" s="421" t="s">
        <v>1328</v>
      </c>
      <c r="C770" s="421"/>
      <c r="D770" s="421"/>
      <c r="E770" s="422"/>
      <c r="F770" s="423">
        <v>1</v>
      </c>
      <c r="G770" s="484">
        <v>0.71</v>
      </c>
      <c r="H770" s="485">
        <v>0.28999999999999998</v>
      </c>
      <c r="I770" s="426">
        <v>576.91999999999996</v>
      </c>
      <c r="J770" s="426">
        <v>266.41000000000003</v>
      </c>
      <c r="K770" s="486">
        <v>486.86</v>
      </c>
    </row>
    <row r="771" spans="1:11" s="194" customFormat="1">
      <c r="A771" s="420"/>
      <c r="B771" s="421"/>
      <c r="C771" s="421"/>
      <c r="D771" s="421"/>
      <c r="E771" s="422"/>
      <c r="F771" s="423"/>
      <c r="G771" s="424"/>
      <c r="H771" s="425"/>
      <c r="I771" s="426"/>
      <c r="J771" s="426"/>
      <c r="K771" s="427"/>
    </row>
    <row r="772" spans="1:11" s="194" customFormat="1">
      <c r="A772" s="420"/>
      <c r="B772" s="421"/>
      <c r="C772" s="421"/>
      <c r="D772" s="421"/>
      <c r="E772" s="422"/>
      <c r="F772" s="423"/>
      <c r="G772" s="424"/>
      <c r="H772" s="425"/>
      <c r="I772" s="426"/>
      <c r="J772" s="426"/>
      <c r="K772" s="427"/>
    </row>
    <row r="773" spans="1:11" s="194" customFormat="1">
      <c r="A773" s="428"/>
      <c r="B773" s="429"/>
      <c r="C773" s="429"/>
      <c r="D773" s="429"/>
      <c r="E773" s="430"/>
      <c r="F773" s="431"/>
      <c r="G773" s="432"/>
      <c r="H773" s="433"/>
      <c r="I773" s="434"/>
      <c r="J773" s="434"/>
      <c r="K773" s="435"/>
    </row>
    <row r="774" spans="1:11" s="194" customFormat="1">
      <c r="A774" s="935" t="s">
        <v>1247</v>
      </c>
      <c r="B774" s="936"/>
      <c r="C774" s="936"/>
      <c r="D774" s="936"/>
      <c r="E774" s="936"/>
      <c r="F774" s="834"/>
      <c r="G774" s="834"/>
      <c r="H774" s="834"/>
      <c r="I774" s="834"/>
      <c r="J774" s="835"/>
      <c r="K774" s="436">
        <v>918.94</v>
      </c>
    </row>
    <row r="775" spans="1:11" s="194" customFormat="1">
      <c r="A775" s="814" t="s">
        <v>1248</v>
      </c>
      <c r="B775" s="815"/>
      <c r="C775" s="815"/>
      <c r="D775" s="815"/>
      <c r="E775" s="815"/>
      <c r="F775" s="437"/>
      <c r="G775" s="437"/>
      <c r="H775" s="921" t="s">
        <v>1239</v>
      </c>
      <c r="I775" s="923" t="s">
        <v>1249</v>
      </c>
      <c r="J775" s="925" t="s">
        <v>1250</v>
      </c>
      <c r="K775" s="925" t="s">
        <v>1242</v>
      </c>
    </row>
    <row r="776" spans="1:11" ht="15">
      <c r="A776" s="816"/>
      <c r="B776" s="817"/>
      <c r="C776" s="817"/>
      <c r="D776" s="817"/>
      <c r="E776" s="817"/>
      <c r="F776" s="438"/>
      <c r="G776" s="666"/>
      <c r="H776" s="922"/>
      <c r="I776" s="924"/>
      <c r="J776" s="926"/>
      <c r="K776" s="926"/>
    </row>
    <row r="777" spans="1:11" ht="15.75" customHeight="1">
      <c r="A777" s="439">
        <v>20002</v>
      </c>
      <c r="B777" s="927" t="s">
        <v>1251</v>
      </c>
      <c r="C777" s="927"/>
      <c r="D777" s="927"/>
      <c r="E777" s="927"/>
      <c r="F777" s="927"/>
      <c r="G777" s="928"/>
      <c r="H777" s="440">
        <v>1</v>
      </c>
      <c r="I777" s="441" t="s">
        <v>1252</v>
      </c>
      <c r="J777" s="442">
        <v>24.3</v>
      </c>
      <c r="K777" s="442">
        <v>24.3</v>
      </c>
    </row>
    <row r="778" spans="1:11" ht="21.75" customHeight="1">
      <c r="A778" s="443">
        <v>20031</v>
      </c>
      <c r="B778" s="919" t="s">
        <v>1253</v>
      </c>
      <c r="C778" s="919"/>
      <c r="D778" s="919"/>
      <c r="E778" s="919"/>
      <c r="F778" s="919"/>
      <c r="G778" s="920"/>
      <c r="H778" s="440">
        <v>8</v>
      </c>
      <c r="I778" s="441" t="s">
        <v>1252</v>
      </c>
      <c r="J778" s="442">
        <v>13.64</v>
      </c>
      <c r="K778" s="442">
        <v>109.12</v>
      </c>
    </row>
    <row r="779" spans="1:11">
      <c r="A779" s="443">
        <v>11</v>
      </c>
      <c r="B779" s="919" t="s">
        <v>1255</v>
      </c>
      <c r="C779" s="919"/>
      <c r="D779" s="919"/>
      <c r="E779" s="919"/>
      <c r="F779" s="919"/>
      <c r="G779" s="920"/>
      <c r="H779" s="440">
        <v>1.1200000000000001</v>
      </c>
      <c r="I779" s="441" t="s">
        <v>1256</v>
      </c>
      <c r="J779" s="442">
        <v>0</v>
      </c>
      <c r="K779" s="442">
        <v>1.49</v>
      </c>
    </row>
    <row r="780" spans="1:11">
      <c r="A780" s="443">
        <v>12</v>
      </c>
      <c r="B780" s="919" t="s">
        <v>1258</v>
      </c>
      <c r="C780" s="919"/>
      <c r="D780" s="919"/>
      <c r="E780" s="919"/>
      <c r="F780" s="919"/>
      <c r="G780" s="920"/>
      <c r="H780" s="440">
        <v>9.6</v>
      </c>
      <c r="I780" s="441" t="s">
        <v>1256</v>
      </c>
      <c r="J780" s="442">
        <v>0</v>
      </c>
      <c r="K780" s="442">
        <v>12.8</v>
      </c>
    </row>
    <row r="781" spans="1:11">
      <c r="A781" s="443">
        <v>13</v>
      </c>
      <c r="B781" s="919" t="s">
        <v>1260</v>
      </c>
      <c r="C781" s="919"/>
      <c r="D781" s="919"/>
      <c r="E781" s="919"/>
      <c r="F781" s="919"/>
      <c r="G781" s="920"/>
      <c r="H781" s="440">
        <v>4.79</v>
      </c>
      <c r="I781" s="441" t="s">
        <v>1256</v>
      </c>
      <c r="J781" s="442">
        <v>0</v>
      </c>
      <c r="K781" s="442">
        <v>6.39</v>
      </c>
    </row>
    <row r="782" spans="1:11">
      <c r="A782" s="443">
        <v>14</v>
      </c>
      <c r="B782" s="919" t="s">
        <v>1262</v>
      </c>
      <c r="C782" s="919"/>
      <c r="D782" s="919"/>
      <c r="E782" s="919"/>
      <c r="F782" s="919"/>
      <c r="G782" s="920"/>
      <c r="H782" s="440">
        <v>5</v>
      </c>
      <c r="I782" s="441" t="s">
        <v>1256</v>
      </c>
      <c r="J782" s="442">
        <v>0</v>
      </c>
      <c r="K782" s="442">
        <v>6.67</v>
      </c>
    </row>
    <row r="783" spans="1:11">
      <c r="A783" s="444"/>
      <c r="B783" s="919"/>
      <c r="C783" s="919"/>
      <c r="D783" s="919"/>
      <c r="E783" s="919"/>
      <c r="F783" s="919"/>
      <c r="G783" s="920"/>
      <c r="H783" s="440"/>
      <c r="I783" s="441"/>
      <c r="J783" s="426"/>
      <c r="K783" s="426"/>
    </row>
    <row r="784" spans="1:11">
      <c r="A784" s="445"/>
      <c r="B784" s="879"/>
      <c r="C784" s="879"/>
      <c r="D784" s="879"/>
      <c r="E784" s="879"/>
      <c r="F784" s="879"/>
      <c r="G784" s="880"/>
      <c r="H784" s="446"/>
      <c r="I784" s="447"/>
      <c r="J784" s="434"/>
      <c r="K784" s="434"/>
    </row>
    <row r="785" spans="1:11" ht="15">
      <c r="A785" s="448"/>
      <c r="C785" s="667"/>
      <c r="D785" s="833" t="s">
        <v>1263</v>
      </c>
      <c r="E785" s="834"/>
      <c r="F785" s="834"/>
      <c r="G785" s="834"/>
      <c r="H785" s="834"/>
      <c r="I785" s="834"/>
      <c r="J785" s="835"/>
      <c r="K785" s="449">
        <v>160.77000000000001</v>
      </c>
    </row>
    <row r="786" spans="1:11">
      <c r="A786" s="448" t="s">
        <v>1264</v>
      </c>
      <c r="B786" s="437"/>
      <c r="C786" s="450">
        <v>34.587500000000006</v>
      </c>
      <c r="D786" s="881" t="s">
        <v>1265</v>
      </c>
      <c r="E786" s="882"/>
      <c r="F786" s="882"/>
      <c r="G786" s="882"/>
      <c r="H786" s="882"/>
      <c r="I786" s="882"/>
      <c r="J786" s="883"/>
      <c r="K786" s="449">
        <v>1079.71</v>
      </c>
    </row>
    <row r="787" spans="1:11">
      <c r="A787" s="451"/>
      <c r="B787" s="437"/>
      <c r="C787" s="452"/>
      <c r="D787" s="918" t="s">
        <v>1266</v>
      </c>
      <c r="E787" s="918"/>
      <c r="F787" s="834"/>
      <c r="G787" s="834"/>
      <c r="H787" s="834"/>
      <c r="I787" s="834"/>
      <c r="J787" s="835"/>
      <c r="K787" s="449">
        <v>31.21</v>
      </c>
    </row>
    <row r="788" spans="1:11">
      <c r="A788" s="814" t="s">
        <v>1267</v>
      </c>
      <c r="B788" s="815"/>
      <c r="C788" s="815"/>
      <c r="D788" s="815"/>
      <c r="E788" s="815"/>
      <c r="F788" s="818"/>
      <c r="G788" s="820" t="s">
        <v>1268</v>
      </c>
      <c r="H788" s="821"/>
      <c r="I788" s="824" t="s">
        <v>1249</v>
      </c>
      <c r="J788" s="813" t="s">
        <v>1269</v>
      </c>
      <c r="K788" s="813" t="s">
        <v>1270</v>
      </c>
    </row>
    <row r="789" spans="1:11">
      <c r="A789" s="816"/>
      <c r="B789" s="817"/>
      <c r="C789" s="817"/>
      <c r="D789" s="817"/>
      <c r="E789" s="817"/>
      <c r="F789" s="819"/>
      <c r="G789" s="822"/>
      <c r="H789" s="823"/>
      <c r="I789" s="824"/>
      <c r="J789" s="813"/>
      <c r="K789" s="824"/>
    </row>
    <row r="790" spans="1:11">
      <c r="A790" s="444"/>
      <c r="B790" s="421"/>
      <c r="C790" s="421"/>
      <c r="D790" s="421"/>
      <c r="E790" s="421"/>
      <c r="F790" s="414"/>
      <c r="G790" s="825"/>
      <c r="H790" s="826"/>
      <c r="I790" s="453"/>
      <c r="J790" s="454"/>
      <c r="K790" s="455"/>
    </row>
    <row r="791" spans="1:11">
      <c r="A791" s="444"/>
      <c r="B791" s="421"/>
      <c r="C791" s="421"/>
      <c r="D791" s="421"/>
      <c r="E791" s="421"/>
      <c r="F791" s="422"/>
      <c r="G791" s="827"/>
      <c r="H791" s="828"/>
      <c r="I791" s="457"/>
      <c r="J791" s="458"/>
      <c r="K791" s="426"/>
    </row>
    <row r="792" spans="1:11">
      <c r="A792" s="444"/>
      <c r="B792" s="421"/>
      <c r="C792" s="421"/>
      <c r="D792" s="421"/>
      <c r="E792" s="421"/>
      <c r="F792" s="422"/>
      <c r="G792" s="827"/>
      <c r="H792" s="828"/>
      <c r="I792" s="457"/>
      <c r="J792" s="458"/>
      <c r="K792" s="426"/>
    </row>
    <row r="793" spans="1:11">
      <c r="A793" s="444"/>
      <c r="B793" s="421"/>
      <c r="C793" s="421"/>
      <c r="D793" s="421"/>
      <c r="E793" s="421"/>
      <c r="F793" s="422"/>
      <c r="G793" s="827"/>
      <c r="H793" s="828"/>
      <c r="I793" s="457"/>
      <c r="J793" s="458"/>
      <c r="K793" s="426"/>
    </row>
    <row r="794" spans="1:11">
      <c r="A794" s="833" t="s">
        <v>1271</v>
      </c>
      <c r="B794" s="834"/>
      <c r="C794" s="834"/>
      <c r="D794" s="834"/>
      <c r="E794" s="834"/>
      <c r="F794" s="834"/>
      <c r="G794" s="834"/>
      <c r="H794" s="834"/>
      <c r="I794" s="834"/>
      <c r="J794" s="835"/>
      <c r="K794" s="459"/>
    </row>
    <row r="795" spans="1:11">
      <c r="A795" s="814" t="s">
        <v>1272</v>
      </c>
      <c r="B795" s="815"/>
      <c r="C795" s="815"/>
      <c r="D795" s="815"/>
      <c r="E795" s="815"/>
      <c r="F795" s="818"/>
      <c r="G795" s="820" t="s">
        <v>1268</v>
      </c>
      <c r="H795" s="821"/>
      <c r="I795" s="824" t="s">
        <v>1249</v>
      </c>
      <c r="J795" s="813" t="s">
        <v>1269</v>
      </c>
      <c r="K795" s="813" t="s">
        <v>1270</v>
      </c>
    </row>
    <row r="796" spans="1:11">
      <c r="A796" s="816"/>
      <c r="B796" s="817"/>
      <c r="C796" s="817"/>
      <c r="D796" s="817"/>
      <c r="E796" s="817"/>
      <c r="F796" s="819"/>
      <c r="G796" s="822"/>
      <c r="H796" s="823"/>
      <c r="I796" s="824"/>
      <c r="J796" s="813"/>
      <c r="K796" s="824"/>
    </row>
    <row r="797" spans="1:11">
      <c r="A797" s="444" t="s">
        <v>1333</v>
      </c>
      <c r="B797" s="421" t="s">
        <v>1334</v>
      </c>
      <c r="C797" s="421"/>
      <c r="D797" s="421"/>
      <c r="E797" s="421"/>
      <c r="F797" s="422"/>
      <c r="G797" s="827">
        <v>1.02</v>
      </c>
      <c r="H797" s="828"/>
      <c r="I797" s="457" t="s">
        <v>1310</v>
      </c>
      <c r="J797" s="495">
        <v>331.11</v>
      </c>
      <c r="K797" s="442">
        <v>337.73</v>
      </c>
    </row>
    <row r="798" spans="1:11">
      <c r="A798" s="444"/>
      <c r="B798" s="421"/>
      <c r="C798" s="421"/>
      <c r="D798" s="421"/>
      <c r="E798" s="421"/>
      <c r="F798" s="422"/>
      <c r="G798" s="827"/>
      <c r="H798" s="828"/>
      <c r="I798" s="457"/>
      <c r="J798" s="458"/>
      <c r="K798" s="426"/>
    </row>
    <row r="799" spans="1:11">
      <c r="A799" s="444"/>
      <c r="B799" s="421"/>
      <c r="C799" s="421"/>
      <c r="D799" s="421"/>
      <c r="E799" s="421"/>
      <c r="F799" s="422"/>
      <c r="G799" s="827"/>
      <c r="H799" s="828"/>
      <c r="I799" s="457"/>
      <c r="J799" s="458"/>
      <c r="K799" s="426"/>
    </row>
    <row r="800" spans="1:11">
      <c r="A800" s="445"/>
      <c r="B800" s="429"/>
      <c r="C800" s="429"/>
      <c r="D800" s="429"/>
      <c r="E800" s="429"/>
      <c r="F800" s="430"/>
      <c r="G800" s="831"/>
      <c r="H800" s="832"/>
      <c r="I800" s="460"/>
      <c r="J800" s="461"/>
      <c r="K800" s="434"/>
    </row>
    <row r="801" spans="1:11">
      <c r="A801" s="833" t="s">
        <v>1273</v>
      </c>
      <c r="B801" s="834"/>
      <c r="C801" s="834"/>
      <c r="D801" s="834"/>
      <c r="E801" s="834"/>
      <c r="F801" s="834"/>
      <c r="G801" s="834"/>
      <c r="H801" s="834"/>
      <c r="I801" s="834"/>
      <c r="J801" s="835"/>
      <c r="K801" s="449">
        <v>337.73</v>
      </c>
    </row>
    <row r="802" spans="1:11">
      <c r="A802" s="814" t="s">
        <v>1274</v>
      </c>
      <c r="B802" s="815"/>
      <c r="C802" s="815"/>
      <c r="D802" s="815"/>
      <c r="E802" s="815"/>
      <c r="F802" s="818"/>
      <c r="G802" s="820" t="s">
        <v>1268</v>
      </c>
      <c r="H802" s="821"/>
      <c r="I802" s="824" t="s">
        <v>1249</v>
      </c>
      <c r="J802" s="813" t="s">
        <v>1269</v>
      </c>
      <c r="K802" s="813" t="s">
        <v>1270</v>
      </c>
    </row>
    <row r="803" spans="1:11">
      <c r="A803" s="816"/>
      <c r="B803" s="817"/>
      <c r="C803" s="817"/>
      <c r="D803" s="817"/>
      <c r="E803" s="817"/>
      <c r="F803" s="819"/>
      <c r="G803" s="822"/>
      <c r="H803" s="823"/>
      <c r="I803" s="824"/>
      <c r="J803" s="813"/>
      <c r="K803" s="824"/>
    </row>
    <row r="804" spans="1:11">
      <c r="A804" s="444"/>
      <c r="B804" s="421"/>
      <c r="C804" s="421"/>
      <c r="D804" s="421"/>
      <c r="E804" s="421"/>
      <c r="F804" s="422"/>
      <c r="G804" s="827"/>
      <c r="H804" s="828"/>
      <c r="I804" s="457"/>
      <c r="J804" s="458"/>
      <c r="K804" s="426"/>
    </row>
    <row r="805" spans="1:11">
      <c r="A805" s="444"/>
      <c r="B805" s="421"/>
      <c r="C805" s="421"/>
      <c r="D805" s="421"/>
      <c r="E805" s="421"/>
      <c r="F805" s="422"/>
      <c r="G805" s="827"/>
      <c r="H805" s="828"/>
      <c r="I805" s="457"/>
      <c r="J805" s="458"/>
      <c r="K805" s="426"/>
    </row>
    <row r="806" spans="1:11">
      <c r="A806" s="444"/>
      <c r="B806" s="421"/>
      <c r="C806" s="421"/>
      <c r="D806" s="421"/>
      <c r="E806" s="421"/>
      <c r="F806" s="422"/>
      <c r="G806" s="827"/>
      <c r="H806" s="828"/>
      <c r="I806" s="457"/>
      <c r="J806" s="458"/>
      <c r="K806" s="426"/>
    </row>
    <row r="807" spans="1:11">
      <c r="A807" s="445"/>
      <c r="B807" s="429"/>
      <c r="C807" s="429"/>
      <c r="D807" s="429"/>
      <c r="E807" s="429"/>
      <c r="F807" s="430"/>
      <c r="G807" s="831"/>
      <c r="H807" s="832"/>
      <c r="I807" s="460"/>
      <c r="J807" s="461"/>
      <c r="K807" s="434"/>
    </row>
    <row r="808" spans="1:11">
      <c r="A808" s="833" t="s">
        <v>1275</v>
      </c>
      <c r="B808" s="834"/>
      <c r="C808" s="834"/>
      <c r="D808" s="834"/>
      <c r="E808" s="834"/>
      <c r="F808" s="834"/>
      <c r="G808" s="834"/>
      <c r="H808" s="834"/>
      <c r="I808" s="834"/>
      <c r="J808" s="835"/>
      <c r="K808" s="459"/>
    </row>
    <row r="809" spans="1:11">
      <c r="A809" s="814" t="s">
        <v>1276</v>
      </c>
      <c r="B809" s="869"/>
      <c r="C809" s="872" t="s">
        <v>1277</v>
      </c>
      <c r="D809" s="462" t="s">
        <v>984</v>
      </c>
      <c r="E809" s="874" t="s">
        <v>889</v>
      </c>
      <c r="F809" s="874"/>
      <c r="G809" s="875"/>
      <c r="H809" s="876" t="s">
        <v>1278</v>
      </c>
      <c r="I809" s="877"/>
      <c r="J809" s="878"/>
      <c r="K809" s="829" t="s">
        <v>1279</v>
      </c>
    </row>
    <row r="810" spans="1:11">
      <c r="A810" s="870"/>
      <c r="B810" s="871"/>
      <c r="C810" s="873"/>
      <c r="D810" s="464"/>
      <c r="E810" s="463" t="s">
        <v>1280</v>
      </c>
      <c r="F810" s="465" t="s">
        <v>1281</v>
      </c>
      <c r="G810" s="466" t="s">
        <v>1282</v>
      </c>
      <c r="H810" s="463" t="s">
        <v>1280</v>
      </c>
      <c r="I810" s="465" t="s">
        <v>1281</v>
      </c>
      <c r="J810" s="465" t="s">
        <v>1282</v>
      </c>
      <c r="K810" s="830"/>
    </row>
    <row r="811" spans="1:11">
      <c r="A811" s="467"/>
      <c r="B811" s="414"/>
      <c r="C811" s="468"/>
      <c r="D811" s="469"/>
      <c r="E811" s="470"/>
      <c r="F811" s="471"/>
      <c r="G811" s="472"/>
      <c r="H811" s="456"/>
      <c r="I811" s="456"/>
      <c r="J811" s="473"/>
      <c r="K811" s="455"/>
    </row>
    <row r="812" spans="1:11">
      <c r="A812" s="444"/>
      <c r="B812" s="421"/>
      <c r="C812" s="468"/>
      <c r="D812" s="474"/>
      <c r="E812" s="475"/>
      <c r="F812" s="476"/>
      <c r="G812" s="477"/>
      <c r="H812" s="456"/>
      <c r="I812" s="456"/>
      <c r="J812" s="473"/>
      <c r="K812" s="426"/>
    </row>
    <row r="813" spans="1:11">
      <c r="A813" s="444"/>
      <c r="B813" s="421"/>
      <c r="C813" s="468"/>
      <c r="D813" s="474"/>
      <c r="E813" s="475"/>
      <c r="F813" s="476"/>
      <c r="G813" s="477"/>
      <c r="H813" s="456"/>
      <c r="I813" s="456"/>
      <c r="J813" s="473"/>
      <c r="K813" s="426"/>
    </row>
    <row r="814" spans="1:11">
      <c r="A814" s="445"/>
      <c r="B814" s="429"/>
      <c r="C814" s="478"/>
      <c r="D814" s="479"/>
      <c r="E814" s="480"/>
      <c r="F814" s="481"/>
      <c r="G814" s="482"/>
      <c r="H814" s="456"/>
      <c r="I814" s="456"/>
      <c r="J814" s="473"/>
      <c r="K814" s="434"/>
    </row>
    <row r="815" spans="1:11">
      <c r="A815" s="811" t="s">
        <v>1283</v>
      </c>
      <c r="B815" s="809"/>
      <c r="C815" s="809"/>
      <c r="D815" s="812"/>
      <c r="E815" s="809"/>
      <c r="F815" s="809"/>
      <c r="G815" s="809"/>
      <c r="H815" s="809"/>
      <c r="I815" s="809"/>
      <c r="J815" s="810"/>
      <c r="K815" s="459"/>
    </row>
    <row r="816" spans="1:11">
      <c r="A816" s="808" t="s">
        <v>1284</v>
      </c>
      <c r="B816" s="809"/>
      <c r="C816" s="809"/>
      <c r="D816" s="809"/>
      <c r="E816" s="809"/>
      <c r="F816" s="809"/>
      <c r="G816" s="809"/>
      <c r="H816" s="809"/>
      <c r="I816" s="809"/>
      <c r="J816" s="810"/>
      <c r="K816" s="449">
        <v>368.94</v>
      </c>
    </row>
    <row r="817" spans="1:11">
      <c r="A817" s="808" t="s">
        <v>1225</v>
      </c>
      <c r="B817" s="809"/>
      <c r="C817" s="809"/>
      <c r="D817" s="809"/>
      <c r="E817" s="809"/>
      <c r="F817" s="809"/>
      <c r="G817" s="809"/>
      <c r="H817" s="809"/>
      <c r="I817" s="809"/>
      <c r="J817" s="810"/>
      <c r="K817" s="449">
        <v>76</v>
      </c>
    </row>
    <row r="818" spans="1:11">
      <c r="A818" s="808" t="s">
        <v>1285</v>
      </c>
      <c r="B818" s="809"/>
      <c r="C818" s="809"/>
      <c r="D818" s="809"/>
      <c r="E818" s="809"/>
      <c r="F818" s="809"/>
      <c r="G818" s="809"/>
      <c r="H818" s="809"/>
      <c r="I818" s="809"/>
      <c r="J818" s="810"/>
      <c r="K818" s="449">
        <v>444.94</v>
      </c>
    </row>
    <row r="821" spans="1:11">
      <c r="A821" s="937" t="s">
        <v>1226</v>
      </c>
      <c r="B821" s="938"/>
      <c r="C821" s="938"/>
      <c r="D821" s="938"/>
      <c r="E821" s="938"/>
      <c r="F821" s="938"/>
      <c r="G821" s="938"/>
      <c r="H821" s="938"/>
      <c r="I821" s="938"/>
      <c r="J821" s="938"/>
      <c r="K821" s="939"/>
    </row>
    <row r="822" spans="1:11">
      <c r="A822" s="393" t="s">
        <v>1227</v>
      </c>
      <c r="B822" s="394"/>
      <c r="C822" s="940"/>
      <c r="D822" s="940"/>
      <c r="E822" s="940"/>
      <c r="F822" s="940"/>
      <c r="G822" s="940"/>
      <c r="H822" s="940"/>
      <c r="I822" s="940"/>
      <c r="J822" s="940"/>
      <c r="K822" s="941"/>
    </row>
    <row r="823" spans="1:11">
      <c r="A823" s="393" t="s">
        <v>1228</v>
      </c>
      <c r="B823" s="394"/>
      <c r="C823" s="395" t="s">
        <v>1229</v>
      </c>
      <c r="E823" s="942"/>
      <c r="F823" s="942"/>
      <c r="G823" s="942"/>
      <c r="H823" s="397"/>
      <c r="I823" s="395" t="s">
        <v>1230</v>
      </c>
      <c r="J823" s="943"/>
      <c r="K823" s="944"/>
    </row>
    <row r="824" spans="1:11">
      <c r="A824" s="398" t="s">
        <v>1231</v>
      </c>
      <c r="B824" s="399" t="s">
        <v>1335</v>
      </c>
      <c r="C824" s="400"/>
      <c r="D824" s="400"/>
      <c r="E824" s="400"/>
      <c r="F824" s="400"/>
      <c r="G824" s="400"/>
      <c r="H824" s="400"/>
      <c r="I824" s="400"/>
      <c r="J824" s="400"/>
      <c r="K824" s="401"/>
    </row>
    <row r="825" spans="1:11">
      <c r="A825" s="402" t="s">
        <v>1233</v>
      </c>
      <c r="B825" s="403"/>
      <c r="D825" s="404"/>
      <c r="E825" s="404"/>
      <c r="F825" s="404"/>
      <c r="G825" s="404"/>
      <c r="H825" s="404"/>
      <c r="I825" s="405"/>
      <c r="J825" s="406" t="s">
        <v>1234</v>
      </c>
      <c r="K825" s="407"/>
    </row>
    <row r="826" spans="1:11">
      <c r="A826" s="929" t="s">
        <v>1336</v>
      </c>
      <c r="B826" s="930"/>
      <c r="C826" s="930"/>
      <c r="D826" s="930"/>
      <c r="E826" s="930"/>
      <c r="F826" s="930"/>
      <c r="G826" s="930"/>
      <c r="H826" s="930"/>
      <c r="I826" s="931"/>
      <c r="J826" s="408" t="s">
        <v>1236</v>
      </c>
      <c r="K826" s="407" t="s">
        <v>1302</v>
      </c>
    </row>
    <row r="827" spans="1:11">
      <c r="A827" s="870" t="s">
        <v>1238</v>
      </c>
      <c r="B827" s="932"/>
      <c r="C827" s="815"/>
      <c r="D827" s="815"/>
      <c r="E827" s="869"/>
      <c r="F827" s="409" t="s">
        <v>1239</v>
      </c>
      <c r="G827" s="933" t="s">
        <v>1240</v>
      </c>
      <c r="H827" s="934"/>
      <c r="I827" s="830" t="s">
        <v>1241</v>
      </c>
      <c r="J827" s="830"/>
      <c r="K827" s="925" t="s">
        <v>1242</v>
      </c>
    </row>
    <row r="828" spans="1:11" ht="23.25" customHeight="1">
      <c r="A828" s="870"/>
      <c r="B828" s="932"/>
      <c r="C828" s="932"/>
      <c r="D828" s="932"/>
      <c r="E828" s="871"/>
      <c r="F828" s="409"/>
      <c r="G828" s="409" t="s">
        <v>1243</v>
      </c>
      <c r="H828" s="410" t="s">
        <v>1244</v>
      </c>
      <c r="I828" s="497" t="s">
        <v>1245</v>
      </c>
      <c r="J828" s="497" t="s">
        <v>1244</v>
      </c>
      <c r="K828" s="926"/>
    </row>
    <row r="829" spans="1:11">
      <c r="A829" s="412">
        <v>30037</v>
      </c>
      <c r="B829" s="413" t="s">
        <v>1314</v>
      </c>
      <c r="C829" s="413"/>
      <c r="D829" s="413"/>
      <c r="E829" s="414"/>
      <c r="F829" s="415">
        <v>1</v>
      </c>
      <c r="G829" s="416">
        <v>1</v>
      </c>
      <c r="H829" s="417">
        <v>0</v>
      </c>
      <c r="I829" s="426">
        <v>287.75</v>
      </c>
      <c r="J829" s="426">
        <v>72.75</v>
      </c>
      <c r="K829" s="419">
        <v>287.75</v>
      </c>
    </row>
    <row r="830" spans="1:11">
      <c r="A830" s="420"/>
      <c r="B830" s="421"/>
      <c r="C830" s="421"/>
      <c r="D830" s="421"/>
      <c r="E830" s="422"/>
      <c r="F830" s="423"/>
      <c r="G830" s="424"/>
      <c r="H830" s="425"/>
      <c r="I830" s="426"/>
      <c r="J830" s="426"/>
      <c r="K830" s="427"/>
    </row>
    <row r="831" spans="1:11" s="194" customFormat="1">
      <c r="A831" s="420"/>
      <c r="B831" s="421"/>
      <c r="C831" s="421"/>
      <c r="D831" s="421"/>
      <c r="E831" s="422"/>
      <c r="F831" s="423"/>
      <c r="G831" s="424"/>
      <c r="H831" s="425"/>
      <c r="I831" s="426"/>
      <c r="J831" s="426"/>
      <c r="K831" s="427"/>
    </row>
    <row r="832" spans="1:11" s="194" customFormat="1">
      <c r="A832" s="420"/>
      <c r="B832" s="421"/>
      <c r="C832" s="421"/>
      <c r="D832" s="421"/>
      <c r="E832" s="422"/>
      <c r="F832" s="423"/>
      <c r="G832" s="424"/>
      <c r="H832" s="425"/>
      <c r="I832" s="426"/>
      <c r="J832" s="426"/>
      <c r="K832" s="427"/>
    </row>
    <row r="833" spans="1:11" s="194" customFormat="1">
      <c r="A833" s="420"/>
      <c r="B833" s="421"/>
      <c r="C833" s="421"/>
      <c r="D833" s="421"/>
      <c r="E833" s="422"/>
      <c r="F833" s="423"/>
      <c r="G833" s="424"/>
      <c r="H833" s="425"/>
      <c r="I833" s="426"/>
      <c r="J833" s="426"/>
      <c r="K833" s="427"/>
    </row>
    <row r="834" spans="1:11" s="194" customFormat="1">
      <c r="A834" s="420"/>
      <c r="B834" s="421"/>
      <c r="C834" s="421"/>
      <c r="D834" s="421"/>
      <c r="E834" s="422"/>
      <c r="F834" s="423"/>
      <c r="G834" s="424"/>
      <c r="H834" s="425"/>
      <c r="I834" s="426"/>
      <c r="J834" s="426"/>
      <c r="K834" s="427"/>
    </row>
    <row r="835" spans="1:11" s="194" customFormat="1">
      <c r="A835" s="420"/>
      <c r="B835" s="421"/>
      <c r="C835" s="421"/>
      <c r="D835" s="421"/>
      <c r="E835" s="422"/>
      <c r="F835" s="423"/>
      <c r="G835" s="424"/>
      <c r="H835" s="425"/>
      <c r="I835" s="426"/>
      <c r="J835" s="426"/>
      <c r="K835" s="427"/>
    </row>
    <row r="836" spans="1:11" s="194" customFormat="1">
      <c r="A836" s="428"/>
      <c r="B836" s="429"/>
      <c r="C836" s="429"/>
      <c r="D836" s="429"/>
      <c r="E836" s="430"/>
      <c r="F836" s="431"/>
      <c r="G836" s="432"/>
      <c r="H836" s="433"/>
      <c r="I836" s="434"/>
      <c r="J836" s="434"/>
      <c r="K836" s="435"/>
    </row>
    <row r="837" spans="1:11" s="194" customFormat="1">
      <c r="A837" s="935" t="s">
        <v>1247</v>
      </c>
      <c r="B837" s="936"/>
      <c r="C837" s="936"/>
      <c r="D837" s="936"/>
      <c r="E837" s="936"/>
      <c r="F837" s="834"/>
      <c r="G837" s="834"/>
      <c r="H837" s="834"/>
      <c r="I837" s="834"/>
      <c r="J837" s="835"/>
      <c r="K837" s="436">
        <v>287.75</v>
      </c>
    </row>
    <row r="838" spans="1:11" s="194" customFormat="1">
      <c r="A838" s="814" t="s">
        <v>1248</v>
      </c>
      <c r="B838" s="815"/>
      <c r="C838" s="815"/>
      <c r="D838" s="815"/>
      <c r="E838" s="815"/>
      <c r="F838" s="437"/>
      <c r="G838" s="437"/>
      <c r="H838" s="921" t="s">
        <v>1239</v>
      </c>
      <c r="I838" s="923" t="s">
        <v>1249</v>
      </c>
      <c r="J838" s="925" t="s">
        <v>1250</v>
      </c>
      <c r="K838" s="925" t="s">
        <v>1242</v>
      </c>
    </row>
    <row r="839" spans="1:11" ht="15">
      <c r="A839" s="816"/>
      <c r="B839" s="817"/>
      <c r="C839" s="817"/>
      <c r="D839" s="817"/>
      <c r="E839" s="817"/>
      <c r="F839" s="438"/>
      <c r="G839" s="666"/>
      <c r="H839" s="922"/>
      <c r="I839" s="924"/>
      <c r="J839" s="926"/>
      <c r="K839" s="926"/>
    </row>
    <row r="840" spans="1:11" ht="15.75" customHeight="1">
      <c r="A840" s="467"/>
      <c r="B840" s="927"/>
      <c r="C840" s="927"/>
      <c r="D840" s="927"/>
      <c r="E840" s="927"/>
      <c r="F840" s="927"/>
      <c r="G840" s="928"/>
      <c r="H840" s="440"/>
      <c r="I840" s="441"/>
      <c r="J840" s="426"/>
      <c r="K840" s="426"/>
    </row>
    <row r="841" spans="1:11" ht="21.75" customHeight="1">
      <c r="A841" s="444"/>
      <c r="B841" s="919"/>
      <c r="C841" s="919"/>
      <c r="D841" s="919"/>
      <c r="E841" s="919"/>
      <c r="F841" s="919"/>
      <c r="G841" s="920"/>
      <c r="H841" s="440"/>
      <c r="I841" s="441"/>
      <c r="J841" s="426"/>
      <c r="K841" s="426"/>
    </row>
    <row r="842" spans="1:11">
      <c r="A842" s="444"/>
      <c r="B842" s="919"/>
      <c r="C842" s="919"/>
      <c r="D842" s="919"/>
      <c r="E842" s="919"/>
      <c r="F842" s="919"/>
      <c r="G842" s="920"/>
      <c r="H842" s="440"/>
      <c r="I842" s="441"/>
      <c r="J842" s="426"/>
      <c r="K842" s="426"/>
    </row>
    <row r="843" spans="1:11">
      <c r="A843" s="444"/>
      <c r="B843" s="919"/>
      <c r="C843" s="919"/>
      <c r="D843" s="919"/>
      <c r="E843" s="919"/>
      <c r="F843" s="919"/>
      <c r="G843" s="920"/>
      <c r="H843" s="440"/>
      <c r="I843" s="441"/>
      <c r="J843" s="426"/>
      <c r="K843" s="426"/>
    </row>
    <row r="844" spans="1:11">
      <c r="A844" s="444"/>
      <c r="B844" s="919"/>
      <c r="C844" s="919"/>
      <c r="D844" s="919"/>
      <c r="E844" s="919"/>
      <c r="F844" s="919"/>
      <c r="G844" s="920"/>
      <c r="H844" s="440"/>
      <c r="I844" s="441"/>
      <c r="J844" s="426"/>
      <c r="K844" s="426"/>
    </row>
    <row r="845" spans="1:11">
      <c r="A845" s="444"/>
      <c r="B845" s="919"/>
      <c r="C845" s="919"/>
      <c r="D845" s="919"/>
      <c r="E845" s="919"/>
      <c r="F845" s="919"/>
      <c r="G845" s="920"/>
      <c r="H845" s="440"/>
      <c r="I845" s="441"/>
      <c r="J845" s="426"/>
      <c r="K845" s="426"/>
    </row>
    <row r="846" spans="1:11">
      <c r="A846" s="444"/>
      <c r="B846" s="919"/>
      <c r="C846" s="919"/>
      <c r="D846" s="919"/>
      <c r="E846" s="919"/>
      <c r="F846" s="919"/>
      <c r="G846" s="920"/>
      <c r="H846" s="440"/>
      <c r="I846" s="441"/>
      <c r="J846" s="426"/>
      <c r="K846" s="426"/>
    </row>
    <row r="847" spans="1:11">
      <c r="A847" s="445"/>
      <c r="B847" s="879"/>
      <c r="C847" s="879"/>
      <c r="D847" s="879"/>
      <c r="E847" s="879"/>
      <c r="F847" s="879"/>
      <c r="G847" s="880"/>
      <c r="H847" s="446"/>
      <c r="I847" s="447"/>
      <c r="J847" s="434"/>
      <c r="K847" s="434"/>
    </row>
    <row r="848" spans="1:11" ht="15">
      <c r="A848" s="448"/>
      <c r="C848" s="667"/>
      <c r="D848" s="833" t="s">
        <v>1263</v>
      </c>
      <c r="E848" s="834"/>
      <c r="F848" s="834"/>
      <c r="G848" s="834"/>
      <c r="H848" s="834"/>
      <c r="I848" s="834"/>
      <c r="J848" s="835"/>
      <c r="K848" s="459"/>
    </row>
    <row r="849" spans="1:11">
      <c r="A849" s="448" t="s">
        <v>1264</v>
      </c>
      <c r="B849" s="437"/>
      <c r="C849" s="450">
        <v>240.75</v>
      </c>
      <c r="D849" s="881" t="s">
        <v>1265</v>
      </c>
      <c r="E849" s="882"/>
      <c r="F849" s="882"/>
      <c r="G849" s="882"/>
      <c r="H849" s="882"/>
      <c r="I849" s="882"/>
      <c r="J849" s="883"/>
      <c r="K849" s="449">
        <v>287.75</v>
      </c>
    </row>
    <row r="850" spans="1:11">
      <c r="A850" s="451"/>
      <c r="B850" s="437"/>
      <c r="C850" s="452"/>
      <c r="D850" s="918" t="s">
        <v>1266</v>
      </c>
      <c r="E850" s="918"/>
      <c r="F850" s="834"/>
      <c r="G850" s="834"/>
      <c r="H850" s="834"/>
      <c r="I850" s="834"/>
      <c r="J850" s="835"/>
      <c r="K850" s="449">
        <v>1.19</v>
      </c>
    </row>
    <row r="851" spans="1:11">
      <c r="A851" s="814" t="s">
        <v>1267</v>
      </c>
      <c r="B851" s="815"/>
      <c r="C851" s="815"/>
      <c r="D851" s="815"/>
      <c r="E851" s="815"/>
      <c r="F851" s="818"/>
      <c r="G851" s="820" t="s">
        <v>1268</v>
      </c>
      <c r="H851" s="821"/>
      <c r="I851" s="824" t="s">
        <v>1249</v>
      </c>
      <c r="J851" s="813" t="s">
        <v>1269</v>
      </c>
      <c r="K851" s="813" t="s">
        <v>1270</v>
      </c>
    </row>
    <row r="852" spans="1:11">
      <c r="A852" s="816"/>
      <c r="B852" s="817"/>
      <c r="C852" s="817"/>
      <c r="D852" s="817"/>
      <c r="E852" s="817"/>
      <c r="F852" s="819"/>
      <c r="G852" s="822"/>
      <c r="H852" s="823"/>
      <c r="I852" s="824"/>
      <c r="J852" s="813"/>
      <c r="K852" s="824"/>
    </row>
    <row r="853" spans="1:11">
      <c r="A853" s="444"/>
      <c r="B853" s="421"/>
      <c r="C853" s="421"/>
      <c r="D853" s="421"/>
      <c r="E853" s="421"/>
      <c r="F853" s="414"/>
      <c r="G853" s="825"/>
      <c r="H853" s="826"/>
      <c r="I853" s="453"/>
      <c r="J853" s="454"/>
      <c r="K853" s="455"/>
    </row>
    <row r="854" spans="1:11">
      <c r="A854" s="444"/>
      <c r="B854" s="421"/>
      <c r="C854" s="421"/>
      <c r="D854" s="421"/>
      <c r="E854" s="421"/>
      <c r="F854" s="422"/>
      <c r="G854" s="827"/>
      <c r="H854" s="828"/>
      <c r="I854" s="457"/>
      <c r="J854" s="458"/>
      <c r="K854" s="426"/>
    </row>
    <row r="855" spans="1:11">
      <c r="A855" s="444"/>
      <c r="B855" s="421"/>
      <c r="C855" s="421"/>
      <c r="D855" s="421"/>
      <c r="E855" s="421"/>
      <c r="F855" s="422"/>
      <c r="G855" s="827"/>
      <c r="H855" s="828"/>
      <c r="I855" s="457"/>
      <c r="J855" s="458"/>
      <c r="K855" s="426"/>
    </row>
    <row r="856" spans="1:11">
      <c r="A856" s="444"/>
      <c r="B856" s="421"/>
      <c r="C856" s="421"/>
      <c r="D856" s="421"/>
      <c r="E856" s="421"/>
      <c r="F856" s="422"/>
      <c r="G856" s="827"/>
      <c r="H856" s="828"/>
      <c r="I856" s="457"/>
      <c r="J856" s="458"/>
      <c r="K856" s="426"/>
    </row>
    <row r="857" spans="1:11">
      <c r="A857" s="833" t="s">
        <v>1271</v>
      </c>
      <c r="B857" s="834"/>
      <c r="C857" s="834"/>
      <c r="D857" s="834"/>
      <c r="E857" s="834"/>
      <c r="F857" s="834"/>
      <c r="G857" s="834"/>
      <c r="H857" s="834"/>
      <c r="I857" s="834"/>
      <c r="J857" s="835"/>
      <c r="K857" s="459"/>
    </row>
    <row r="858" spans="1:11">
      <c r="A858" s="814" t="s">
        <v>1272</v>
      </c>
      <c r="B858" s="815"/>
      <c r="C858" s="815"/>
      <c r="D858" s="815"/>
      <c r="E858" s="815"/>
      <c r="F858" s="818"/>
      <c r="G858" s="820" t="s">
        <v>1268</v>
      </c>
      <c r="H858" s="821"/>
      <c r="I858" s="824" t="s">
        <v>1249</v>
      </c>
      <c r="J858" s="813" t="s">
        <v>1269</v>
      </c>
      <c r="K858" s="813" t="s">
        <v>1270</v>
      </c>
    </row>
    <row r="859" spans="1:11">
      <c r="A859" s="816"/>
      <c r="B859" s="817"/>
      <c r="C859" s="817"/>
      <c r="D859" s="817"/>
      <c r="E859" s="817"/>
      <c r="F859" s="819"/>
      <c r="G859" s="822"/>
      <c r="H859" s="823"/>
      <c r="I859" s="824"/>
      <c r="J859" s="813"/>
      <c r="K859" s="824"/>
    </row>
    <row r="860" spans="1:11">
      <c r="A860" s="444"/>
      <c r="B860" s="421"/>
      <c r="C860" s="421"/>
      <c r="D860" s="421"/>
      <c r="E860" s="421"/>
      <c r="F860" s="422"/>
      <c r="G860" s="827"/>
      <c r="H860" s="828"/>
      <c r="I860" s="457"/>
      <c r="J860" s="458"/>
      <c r="K860" s="426"/>
    </row>
    <row r="861" spans="1:11">
      <c r="A861" s="444"/>
      <c r="B861" s="421"/>
      <c r="C861" s="421"/>
      <c r="D861" s="421"/>
      <c r="E861" s="421"/>
      <c r="F861" s="422"/>
      <c r="G861" s="827"/>
      <c r="H861" s="828"/>
      <c r="I861" s="457"/>
      <c r="J861" s="458"/>
      <c r="K861" s="426"/>
    </row>
    <row r="862" spans="1:11">
      <c r="A862" s="444"/>
      <c r="B862" s="421"/>
      <c r="C862" s="421"/>
      <c r="D862" s="421"/>
      <c r="E862" s="421"/>
      <c r="F862" s="422"/>
      <c r="G862" s="827"/>
      <c r="H862" s="828"/>
      <c r="I862" s="457"/>
      <c r="J862" s="458"/>
      <c r="K862" s="426"/>
    </row>
    <row r="863" spans="1:11">
      <c r="A863" s="445"/>
      <c r="B863" s="429"/>
      <c r="C863" s="429"/>
      <c r="D863" s="429"/>
      <c r="E863" s="429"/>
      <c r="F863" s="430"/>
      <c r="G863" s="831"/>
      <c r="H863" s="832"/>
      <c r="I863" s="460"/>
      <c r="J863" s="461"/>
      <c r="K863" s="434"/>
    </row>
    <row r="864" spans="1:11">
      <c r="A864" s="833" t="s">
        <v>1273</v>
      </c>
      <c r="B864" s="834"/>
      <c r="C864" s="834"/>
      <c r="D864" s="834"/>
      <c r="E864" s="834"/>
      <c r="F864" s="834"/>
      <c r="G864" s="834"/>
      <c r="H864" s="834"/>
      <c r="I864" s="834"/>
      <c r="J864" s="835"/>
      <c r="K864" s="459"/>
    </row>
    <row r="865" spans="1:11">
      <c r="A865" s="814" t="s">
        <v>1274</v>
      </c>
      <c r="B865" s="815"/>
      <c r="C865" s="815"/>
      <c r="D865" s="815"/>
      <c r="E865" s="815"/>
      <c r="F865" s="818"/>
      <c r="G865" s="820" t="s">
        <v>1268</v>
      </c>
      <c r="H865" s="821"/>
      <c r="I865" s="824" t="s">
        <v>1249</v>
      </c>
      <c r="J865" s="813" t="s">
        <v>1269</v>
      </c>
      <c r="K865" s="813" t="s">
        <v>1270</v>
      </c>
    </row>
    <row r="866" spans="1:11">
      <c r="A866" s="816"/>
      <c r="B866" s="817"/>
      <c r="C866" s="817"/>
      <c r="D866" s="817"/>
      <c r="E866" s="817"/>
      <c r="F866" s="819"/>
      <c r="G866" s="822"/>
      <c r="H866" s="823"/>
      <c r="I866" s="824"/>
      <c r="J866" s="813"/>
      <c r="K866" s="824"/>
    </row>
    <row r="867" spans="1:11">
      <c r="A867" s="444"/>
      <c r="B867" s="421"/>
      <c r="C867" s="421"/>
      <c r="D867" s="421"/>
      <c r="E867" s="421"/>
      <c r="F867" s="422"/>
      <c r="G867" s="827"/>
      <c r="H867" s="828"/>
      <c r="I867" s="457"/>
      <c r="J867" s="458"/>
      <c r="K867" s="426"/>
    </row>
    <row r="868" spans="1:11">
      <c r="A868" s="444"/>
      <c r="B868" s="421"/>
      <c r="C868" s="421"/>
      <c r="D868" s="421"/>
      <c r="E868" s="421"/>
      <c r="F868" s="422"/>
      <c r="G868" s="827"/>
      <c r="H868" s="828"/>
      <c r="I868" s="457"/>
      <c r="J868" s="458"/>
      <c r="K868" s="426"/>
    </row>
    <row r="869" spans="1:11">
      <c r="A869" s="444"/>
      <c r="B869" s="421"/>
      <c r="C869" s="421"/>
      <c r="D869" s="421"/>
      <c r="E869" s="421"/>
      <c r="F869" s="422"/>
      <c r="G869" s="827"/>
      <c r="H869" s="828"/>
      <c r="I869" s="457"/>
      <c r="J869" s="458"/>
      <c r="K869" s="426"/>
    </row>
    <row r="870" spans="1:11">
      <c r="A870" s="445"/>
      <c r="B870" s="429"/>
      <c r="C870" s="429"/>
      <c r="D870" s="429"/>
      <c r="E870" s="429"/>
      <c r="F870" s="430"/>
      <c r="G870" s="831"/>
      <c r="H870" s="832"/>
      <c r="I870" s="460"/>
      <c r="J870" s="461"/>
      <c r="K870" s="434"/>
    </row>
    <row r="871" spans="1:11">
      <c r="A871" s="833" t="s">
        <v>1275</v>
      </c>
      <c r="B871" s="834"/>
      <c r="C871" s="834"/>
      <c r="D871" s="834"/>
      <c r="E871" s="834"/>
      <c r="F871" s="834"/>
      <c r="G871" s="834"/>
      <c r="H871" s="834"/>
      <c r="I871" s="834"/>
      <c r="J871" s="835"/>
      <c r="K871" s="459"/>
    </row>
    <row r="872" spans="1:11">
      <c r="A872" s="814" t="s">
        <v>1276</v>
      </c>
      <c r="B872" s="869"/>
      <c r="C872" s="872" t="s">
        <v>1277</v>
      </c>
      <c r="D872" s="462" t="s">
        <v>984</v>
      </c>
      <c r="E872" s="874" t="s">
        <v>889</v>
      </c>
      <c r="F872" s="874"/>
      <c r="G872" s="875"/>
      <c r="H872" s="876" t="s">
        <v>1278</v>
      </c>
      <c r="I872" s="877"/>
      <c r="J872" s="878"/>
      <c r="K872" s="829" t="s">
        <v>1279</v>
      </c>
    </row>
    <row r="873" spans="1:11">
      <c r="A873" s="870"/>
      <c r="B873" s="871"/>
      <c r="C873" s="873"/>
      <c r="D873" s="464"/>
      <c r="E873" s="463" t="s">
        <v>1280</v>
      </c>
      <c r="F873" s="465" t="s">
        <v>1281</v>
      </c>
      <c r="G873" s="466" t="s">
        <v>1282</v>
      </c>
      <c r="H873" s="463" t="s">
        <v>1280</v>
      </c>
      <c r="I873" s="465" t="s">
        <v>1281</v>
      </c>
      <c r="J873" s="465" t="s">
        <v>1282</v>
      </c>
      <c r="K873" s="830"/>
    </row>
    <row r="874" spans="1:11">
      <c r="A874" s="467"/>
      <c r="B874" s="414"/>
      <c r="C874" s="468"/>
      <c r="D874" s="469"/>
      <c r="E874" s="470"/>
      <c r="F874" s="471"/>
      <c r="G874" s="472"/>
      <c r="H874" s="456"/>
      <c r="I874" s="456"/>
      <c r="J874" s="473"/>
      <c r="K874" s="455"/>
    </row>
    <row r="875" spans="1:11">
      <c r="A875" s="444"/>
      <c r="B875" s="421"/>
      <c r="C875" s="468"/>
      <c r="D875" s="474"/>
      <c r="E875" s="475"/>
      <c r="F875" s="476"/>
      <c r="G875" s="477"/>
      <c r="H875" s="456"/>
      <c r="I875" s="456"/>
      <c r="J875" s="473"/>
      <c r="K875" s="426"/>
    </row>
    <row r="876" spans="1:11">
      <c r="A876" s="444"/>
      <c r="B876" s="421"/>
      <c r="C876" s="468"/>
      <c r="D876" s="474"/>
      <c r="E876" s="475"/>
      <c r="F876" s="476"/>
      <c r="G876" s="477"/>
      <c r="H876" s="456"/>
      <c r="I876" s="456"/>
      <c r="J876" s="473"/>
      <c r="K876" s="426"/>
    </row>
    <row r="877" spans="1:11">
      <c r="A877" s="445"/>
      <c r="B877" s="429"/>
      <c r="C877" s="478"/>
      <c r="D877" s="479"/>
      <c r="E877" s="480"/>
      <c r="F877" s="481"/>
      <c r="G877" s="482"/>
      <c r="H877" s="456"/>
      <c r="I877" s="456"/>
      <c r="J877" s="473"/>
      <c r="K877" s="434"/>
    </row>
    <row r="878" spans="1:11">
      <c r="A878" s="811" t="s">
        <v>1283</v>
      </c>
      <c r="B878" s="809"/>
      <c r="C878" s="809"/>
      <c r="D878" s="812"/>
      <c r="E878" s="809"/>
      <c r="F878" s="809"/>
      <c r="G878" s="809"/>
      <c r="H878" s="809"/>
      <c r="I878" s="809"/>
      <c r="J878" s="810"/>
      <c r="K878" s="459"/>
    </row>
    <row r="879" spans="1:11">
      <c r="A879" s="808" t="s">
        <v>1284</v>
      </c>
      <c r="B879" s="809"/>
      <c r="C879" s="809"/>
      <c r="D879" s="809"/>
      <c r="E879" s="809"/>
      <c r="F879" s="809"/>
      <c r="G879" s="809"/>
      <c r="H879" s="809"/>
      <c r="I879" s="809"/>
      <c r="J879" s="810"/>
      <c r="K879" s="449">
        <v>1.19</v>
      </c>
    </row>
    <row r="880" spans="1:11">
      <c r="A880" s="808" t="s">
        <v>1225</v>
      </c>
      <c r="B880" s="809"/>
      <c r="C880" s="809"/>
      <c r="D880" s="809"/>
      <c r="E880" s="809"/>
      <c r="F880" s="809"/>
      <c r="G880" s="809"/>
      <c r="H880" s="809"/>
      <c r="I880" s="809"/>
      <c r="J880" s="810"/>
      <c r="K880" s="449">
        <v>0.24</v>
      </c>
    </row>
    <row r="881" spans="1:11">
      <c r="A881" s="808" t="s">
        <v>1285</v>
      </c>
      <c r="B881" s="809"/>
      <c r="C881" s="809"/>
      <c r="D881" s="809"/>
      <c r="E881" s="809"/>
      <c r="F881" s="809"/>
      <c r="G881" s="809"/>
      <c r="H881" s="809"/>
      <c r="I881" s="809"/>
      <c r="J881" s="810"/>
      <c r="K881" s="449">
        <v>1.43</v>
      </c>
    </row>
    <row r="884" spans="1:11">
      <c r="A884" s="937" t="s">
        <v>1226</v>
      </c>
      <c r="B884" s="938"/>
      <c r="C884" s="938"/>
      <c r="D884" s="938"/>
      <c r="E884" s="938"/>
      <c r="F884" s="938"/>
      <c r="G884" s="938"/>
      <c r="H884" s="938"/>
      <c r="I884" s="938"/>
      <c r="J884" s="938"/>
      <c r="K884" s="939"/>
    </row>
    <row r="885" spans="1:11">
      <c r="A885" s="393" t="s">
        <v>1227</v>
      </c>
      <c r="B885" s="394"/>
      <c r="C885" s="940"/>
      <c r="D885" s="940"/>
      <c r="E885" s="940"/>
      <c r="F885" s="940"/>
      <c r="G885" s="940"/>
      <c r="H885" s="940"/>
      <c r="I885" s="940"/>
      <c r="J885" s="940"/>
      <c r="K885" s="941"/>
    </row>
    <row r="886" spans="1:11">
      <c r="A886" s="393" t="s">
        <v>1228</v>
      </c>
      <c r="B886" s="394"/>
      <c r="C886" s="395" t="s">
        <v>1229</v>
      </c>
      <c r="E886" s="942"/>
      <c r="F886" s="942"/>
      <c r="G886" s="942"/>
      <c r="H886" s="397"/>
      <c r="I886" s="395" t="s">
        <v>1230</v>
      </c>
      <c r="J886" s="943"/>
      <c r="K886" s="944"/>
    </row>
    <row r="887" spans="1:11">
      <c r="A887" s="398" t="s">
        <v>1231</v>
      </c>
      <c r="B887" s="399" t="s">
        <v>1337</v>
      </c>
      <c r="C887" s="400"/>
      <c r="D887" s="400"/>
      <c r="E887" s="400"/>
      <c r="F887" s="400"/>
      <c r="G887" s="400"/>
      <c r="H887" s="400"/>
      <c r="I887" s="400"/>
      <c r="J887" s="400"/>
      <c r="K887" s="401"/>
    </row>
    <row r="888" spans="1:11">
      <c r="A888" s="402" t="s">
        <v>1233</v>
      </c>
      <c r="B888" s="403"/>
      <c r="D888" s="404"/>
      <c r="E888" s="404"/>
      <c r="F888" s="404"/>
      <c r="G888" s="404"/>
      <c r="H888" s="404"/>
      <c r="I888" s="405"/>
      <c r="J888" s="406" t="s">
        <v>1234</v>
      </c>
      <c r="K888" s="407"/>
    </row>
    <row r="889" spans="1:11">
      <c r="A889" s="929" t="s">
        <v>1338</v>
      </c>
      <c r="B889" s="930"/>
      <c r="C889" s="930"/>
      <c r="D889" s="930"/>
      <c r="E889" s="930"/>
      <c r="F889" s="930"/>
      <c r="G889" s="930"/>
      <c r="H889" s="930"/>
      <c r="I889" s="931"/>
      <c r="J889" s="408" t="s">
        <v>1236</v>
      </c>
      <c r="K889" s="407" t="s">
        <v>1339</v>
      </c>
    </row>
    <row r="890" spans="1:11">
      <c r="A890" s="870" t="s">
        <v>1238</v>
      </c>
      <c r="B890" s="932"/>
      <c r="C890" s="815"/>
      <c r="D890" s="815"/>
      <c r="E890" s="869"/>
      <c r="F890" s="409" t="s">
        <v>1239</v>
      </c>
      <c r="G890" s="933" t="s">
        <v>1240</v>
      </c>
      <c r="H890" s="934"/>
      <c r="I890" s="830" t="s">
        <v>1241</v>
      </c>
      <c r="J890" s="830"/>
      <c r="K890" s="925" t="s">
        <v>1242</v>
      </c>
    </row>
    <row r="891" spans="1:11" ht="23.25" customHeight="1">
      <c r="A891" s="870"/>
      <c r="B891" s="932"/>
      <c r="C891" s="932"/>
      <c r="D891" s="932"/>
      <c r="E891" s="871"/>
      <c r="F891" s="409"/>
      <c r="G891" s="409" t="s">
        <v>1243</v>
      </c>
      <c r="H891" s="410" t="s">
        <v>1244</v>
      </c>
      <c r="I891" s="409" t="s">
        <v>1245</v>
      </c>
      <c r="J891" s="409" t="s">
        <v>1244</v>
      </c>
      <c r="K891" s="926"/>
    </row>
    <row r="892" spans="1:11">
      <c r="A892" s="498"/>
      <c r="B892" s="413"/>
      <c r="C892" s="413"/>
      <c r="D892" s="413"/>
      <c r="E892" s="414"/>
      <c r="F892" s="415"/>
      <c r="G892" s="499"/>
      <c r="H892" s="500"/>
      <c r="I892" s="455"/>
      <c r="J892" s="455"/>
      <c r="K892" s="501"/>
    </row>
    <row r="893" spans="1:11">
      <c r="A893" s="420"/>
      <c r="B893" s="421"/>
      <c r="C893" s="421"/>
      <c r="D893" s="421"/>
      <c r="E893" s="422"/>
      <c r="F893" s="423"/>
      <c r="G893" s="424"/>
      <c r="H893" s="425"/>
      <c r="I893" s="426"/>
      <c r="J893" s="426"/>
      <c r="K893" s="427"/>
    </row>
    <row r="894" spans="1:11" s="194" customFormat="1">
      <c r="A894" s="420"/>
      <c r="B894" s="421"/>
      <c r="C894" s="421"/>
      <c r="D894" s="421"/>
      <c r="E894" s="422"/>
      <c r="F894" s="423"/>
      <c r="G894" s="424"/>
      <c r="H894" s="425"/>
      <c r="I894" s="426"/>
      <c r="J894" s="426"/>
      <c r="K894" s="427"/>
    </row>
    <row r="895" spans="1:11" s="194" customFormat="1">
      <c r="A895" s="420"/>
      <c r="B895" s="421"/>
      <c r="C895" s="421"/>
      <c r="D895" s="421"/>
      <c r="E895" s="422"/>
      <c r="F895" s="423"/>
      <c r="G895" s="424"/>
      <c r="H895" s="425"/>
      <c r="I895" s="426"/>
      <c r="J895" s="426"/>
      <c r="K895" s="427"/>
    </row>
    <row r="896" spans="1:11" s="194" customFormat="1">
      <c r="A896" s="420"/>
      <c r="B896" s="421"/>
      <c r="C896" s="421"/>
      <c r="D896" s="421"/>
      <c r="E896" s="422"/>
      <c r="F896" s="423"/>
      <c r="G896" s="424"/>
      <c r="H896" s="425"/>
      <c r="I896" s="426"/>
      <c r="J896" s="426"/>
      <c r="K896" s="427"/>
    </row>
    <row r="897" spans="1:11" s="194" customFormat="1">
      <c r="A897" s="420"/>
      <c r="B897" s="421"/>
      <c r="C897" s="421"/>
      <c r="D897" s="421"/>
      <c r="E897" s="422"/>
      <c r="F897" s="423"/>
      <c r="G897" s="424"/>
      <c r="H897" s="425"/>
      <c r="I897" s="426"/>
      <c r="J897" s="426"/>
      <c r="K897" s="427"/>
    </row>
    <row r="898" spans="1:11" s="194" customFormat="1">
      <c r="A898" s="420"/>
      <c r="B898" s="421"/>
      <c r="C898" s="421"/>
      <c r="D898" s="421"/>
      <c r="E898" s="422"/>
      <c r="F898" s="423"/>
      <c r="G898" s="424"/>
      <c r="H898" s="425"/>
      <c r="I898" s="426"/>
      <c r="J898" s="426"/>
      <c r="K898" s="427"/>
    </row>
    <row r="899" spans="1:11" s="194" customFormat="1">
      <c r="A899" s="428"/>
      <c r="B899" s="429"/>
      <c r="C899" s="429"/>
      <c r="D899" s="429"/>
      <c r="E899" s="430"/>
      <c r="F899" s="431"/>
      <c r="G899" s="432"/>
      <c r="H899" s="433"/>
      <c r="I899" s="434"/>
      <c r="J899" s="434"/>
      <c r="K899" s="435"/>
    </row>
    <row r="900" spans="1:11" s="194" customFormat="1">
      <c r="A900" s="935" t="s">
        <v>1247</v>
      </c>
      <c r="B900" s="936"/>
      <c r="C900" s="936"/>
      <c r="D900" s="936"/>
      <c r="E900" s="936"/>
      <c r="F900" s="834"/>
      <c r="G900" s="834"/>
      <c r="H900" s="834"/>
      <c r="I900" s="834"/>
      <c r="J900" s="835"/>
      <c r="K900" s="502"/>
    </row>
    <row r="901" spans="1:11" s="194" customFormat="1">
      <c r="A901" s="814" t="s">
        <v>1248</v>
      </c>
      <c r="B901" s="815"/>
      <c r="C901" s="815"/>
      <c r="D901" s="815"/>
      <c r="E901" s="815"/>
      <c r="F901" s="437"/>
      <c r="G901" s="437"/>
      <c r="H901" s="921" t="s">
        <v>1239</v>
      </c>
      <c r="I901" s="923" t="s">
        <v>1249</v>
      </c>
      <c r="J901" s="925" t="s">
        <v>1250</v>
      </c>
      <c r="K901" s="925" t="s">
        <v>1242</v>
      </c>
    </row>
    <row r="902" spans="1:11" ht="15">
      <c r="A902" s="816"/>
      <c r="B902" s="817"/>
      <c r="C902" s="817"/>
      <c r="D902" s="817"/>
      <c r="E902" s="817"/>
      <c r="F902" s="438"/>
      <c r="G902" s="666"/>
      <c r="H902" s="922"/>
      <c r="I902" s="924"/>
      <c r="J902" s="926"/>
      <c r="K902" s="926"/>
    </row>
    <row r="903" spans="1:11" ht="15.75" customHeight="1">
      <c r="A903" s="467"/>
      <c r="B903" s="927"/>
      <c r="C903" s="927"/>
      <c r="D903" s="927"/>
      <c r="E903" s="927"/>
      <c r="F903" s="927"/>
      <c r="G903" s="928"/>
      <c r="H903" s="440"/>
      <c r="I903" s="441"/>
      <c r="J903" s="426"/>
      <c r="K903" s="426"/>
    </row>
    <row r="904" spans="1:11" ht="21.75" customHeight="1">
      <c r="A904" s="444"/>
      <c r="B904" s="919"/>
      <c r="C904" s="919"/>
      <c r="D904" s="919"/>
      <c r="E904" s="919"/>
      <c r="F904" s="919"/>
      <c r="G904" s="920"/>
      <c r="H904" s="440"/>
      <c r="I904" s="441"/>
      <c r="J904" s="426"/>
      <c r="K904" s="426"/>
    </row>
    <row r="905" spans="1:11">
      <c r="A905" s="444"/>
      <c r="B905" s="919"/>
      <c r="C905" s="919"/>
      <c r="D905" s="919"/>
      <c r="E905" s="919"/>
      <c r="F905" s="919"/>
      <c r="G905" s="920"/>
      <c r="H905" s="440"/>
      <c r="I905" s="441"/>
      <c r="J905" s="426"/>
      <c r="K905" s="426"/>
    </row>
    <row r="906" spans="1:11">
      <c r="A906" s="444"/>
      <c r="B906" s="919"/>
      <c r="C906" s="919"/>
      <c r="D906" s="919"/>
      <c r="E906" s="919"/>
      <c r="F906" s="919"/>
      <c r="G906" s="920"/>
      <c r="H906" s="440"/>
      <c r="I906" s="441"/>
      <c r="J906" s="426"/>
      <c r="K906" s="426"/>
    </row>
    <row r="907" spans="1:11">
      <c r="A907" s="444"/>
      <c r="B907" s="919"/>
      <c r="C907" s="919"/>
      <c r="D907" s="919"/>
      <c r="E907" s="919"/>
      <c r="F907" s="919"/>
      <c r="G907" s="920"/>
      <c r="H907" s="440"/>
      <c r="I907" s="441"/>
      <c r="J907" s="426"/>
      <c r="K907" s="426"/>
    </row>
    <row r="908" spans="1:11">
      <c r="A908" s="444"/>
      <c r="B908" s="919"/>
      <c r="C908" s="919"/>
      <c r="D908" s="919"/>
      <c r="E908" s="919"/>
      <c r="F908" s="919"/>
      <c r="G908" s="920"/>
      <c r="H908" s="440"/>
      <c r="I908" s="441"/>
      <c r="J908" s="426"/>
      <c r="K908" s="426"/>
    </row>
    <row r="909" spans="1:11">
      <c r="A909" s="444"/>
      <c r="B909" s="919"/>
      <c r="C909" s="919"/>
      <c r="D909" s="919"/>
      <c r="E909" s="919"/>
      <c r="F909" s="919"/>
      <c r="G909" s="920"/>
      <c r="H909" s="440"/>
      <c r="I909" s="441"/>
      <c r="J909" s="426"/>
      <c r="K909" s="426"/>
    </row>
    <row r="910" spans="1:11">
      <c r="A910" s="445"/>
      <c r="B910" s="879"/>
      <c r="C910" s="879"/>
      <c r="D910" s="879"/>
      <c r="E910" s="879"/>
      <c r="F910" s="879"/>
      <c r="G910" s="880"/>
      <c r="H910" s="446"/>
      <c r="I910" s="447"/>
      <c r="J910" s="434"/>
      <c r="K910" s="434"/>
    </row>
    <row r="911" spans="1:11" ht="15">
      <c r="A911" s="448"/>
      <c r="C911" s="667"/>
      <c r="D911" s="833" t="s">
        <v>1263</v>
      </c>
      <c r="E911" s="834"/>
      <c r="F911" s="834"/>
      <c r="G911" s="834"/>
      <c r="H911" s="834"/>
      <c r="I911" s="834"/>
      <c r="J911" s="835"/>
      <c r="K911" s="459"/>
    </row>
    <row r="912" spans="1:11">
      <c r="A912" s="448" t="s">
        <v>1264</v>
      </c>
      <c r="B912" s="437"/>
      <c r="C912" s="450">
        <v>1</v>
      </c>
      <c r="D912" s="881" t="s">
        <v>1265</v>
      </c>
      <c r="E912" s="882"/>
      <c r="F912" s="882"/>
      <c r="G912" s="882"/>
      <c r="H912" s="882"/>
      <c r="I912" s="882"/>
      <c r="J912" s="883"/>
      <c r="K912" s="459"/>
    </row>
    <row r="913" spans="1:11">
      <c r="A913" s="451"/>
      <c r="B913" s="437"/>
      <c r="C913" s="452"/>
      <c r="D913" s="918" t="s">
        <v>1266</v>
      </c>
      <c r="E913" s="918"/>
      <c r="F913" s="834"/>
      <c r="G913" s="834"/>
      <c r="H913" s="834"/>
      <c r="I913" s="834"/>
      <c r="J913" s="835"/>
      <c r="K913" s="459"/>
    </row>
    <row r="914" spans="1:11">
      <c r="A914" s="814" t="s">
        <v>1267</v>
      </c>
      <c r="B914" s="815"/>
      <c r="C914" s="815"/>
      <c r="D914" s="815"/>
      <c r="E914" s="815"/>
      <c r="F914" s="818"/>
      <c r="G914" s="820" t="s">
        <v>1268</v>
      </c>
      <c r="H914" s="821"/>
      <c r="I914" s="824" t="s">
        <v>1249</v>
      </c>
      <c r="J914" s="813" t="s">
        <v>1269</v>
      </c>
      <c r="K914" s="813" t="s">
        <v>1270</v>
      </c>
    </row>
    <row r="915" spans="1:11">
      <c r="A915" s="816"/>
      <c r="B915" s="817"/>
      <c r="C915" s="817"/>
      <c r="D915" s="817"/>
      <c r="E915" s="817"/>
      <c r="F915" s="819"/>
      <c r="G915" s="822"/>
      <c r="H915" s="823"/>
      <c r="I915" s="824"/>
      <c r="J915" s="813"/>
      <c r="K915" s="824"/>
    </row>
    <row r="916" spans="1:11">
      <c r="A916" s="444" t="s">
        <v>1340</v>
      </c>
      <c r="B916" s="421" t="s">
        <v>1341</v>
      </c>
      <c r="C916" s="421"/>
      <c r="D916" s="421"/>
      <c r="E916" s="421"/>
      <c r="F916" s="414"/>
      <c r="G916" s="825">
        <v>1</v>
      </c>
      <c r="H916" s="826"/>
      <c r="I916" s="453" t="s">
        <v>1339</v>
      </c>
      <c r="J916" s="503">
        <v>3223.11</v>
      </c>
      <c r="K916" s="418">
        <v>3223.11</v>
      </c>
    </row>
    <row r="917" spans="1:11">
      <c r="A917" s="444"/>
      <c r="B917" s="421"/>
      <c r="C917" s="421"/>
      <c r="D917" s="421"/>
      <c r="E917" s="421"/>
      <c r="F917" s="422"/>
      <c r="G917" s="827"/>
      <c r="H917" s="828"/>
      <c r="I917" s="457"/>
      <c r="J917" s="458"/>
      <c r="K917" s="426"/>
    </row>
    <row r="918" spans="1:11">
      <c r="A918" s="444"/>
      <c r="B918" s="421"/>
      <c r="C918" s="421"/>
      <c r="D918" s="421"/>
      <c r="E918" s="421"/>
      <c r="F918" s="422"/>
      <c r="G918" s="827"/>
      <c r="H918" s="828"/>
      <c r="I918" s="457"/>
      <c r="J918" s="458"/>
      <c r="K918" s="426"/>
    </row>
    <row r="919" spans="1:11">
      <c r="A919" s="444"/>
      <c r="B919" s="421"/>
      <c r="C919" s="421"/>
      <c r="D919" s="421"/>
      <c r="E919" s="421"/>
      <c r="F919" s="422"/>
      <c r="G919" s="827"/>
      <c r="H919" s="828"/>
      <c r="I919" s="457"/>
      <c r="J919" s="458"/>
      <c r="K919" s="426"/>
    </row>
    <row r="920" spans="1:11">
      <c r="A920" s="833" t="s">
        <v>1271</v>
      </c>
      <c r="B920" s="834"/>
      <c r="C920" s="834"/>
      <c r="D920" s="834"/>
      <c r="E920" s="834"/>
      <c r="F920" s="834"/>
      <c r="G920" s="834"/>
      <c r="H920" s="834"/>
      <c r="I920" s="834"/>
      <c r="J920" s="835"/>
      <c r="K920" s="449">
        <v>3223.11</v>
      </c>
    </row>
    <row r="921" spans="1:11">
      <c r="A921" s="814" t="s">
        <v>1272</v>
      </c>
      <c r="B921" s="815"/>
      <c r="C921" s="815"/>
      <c r="D921" s="815"/>
      <c r="E921" s="815"/>
      <c r="F921" s="818"/>
      <c r="G921" s="820" t="s">
        <v>1268</v>
      </c>
      <c r="H921" s="821"/>
      <c r="I921" s="824" t="s">
        <v>1249</v>
      </c>
      <c r="J921" s="813" t="s">
        <v>1269</v>
      </c>
      <c r="K921" s="813" t="s">
        <v>1270</v>
      </c>
    </row>
    <row r="922" spans="1:11">
      <c r="A922" s="816"/>
      <c r="B922" s="817"/>
      <c r="C922" s="817"/>
      <c r="D922" s="817"/>
      <c r="E922" s="817"/>
      <c r="F922" s="819"/>
      <c r="G922" s="822"/>
      <c r="H922" s="823"/>
      <c r="I922" s="824"/>
      <c r="J922" s="813"/>
      <c r="K922" s="824"/>
    </row>
    <row r="923" spans="1:11">
      <c r="A923" s="444"/>
      <c r="B923" s="421"/>
      <c r="C923" s="421"/>
      <c r="D923" s="421"/>
      <c r="E923" s="421"/>
      <c r="F923" s="422"/>
      <c r="G923" s="827"/>
      <c r="H923" s="828"/>
      <c r="I923" s="457"/>
      <c r="J923" s="458"/>
      <c r="K923" s="426"/>
    </row>
    <row r="924" spans="1:11">
      <c r="A924" s="444"/>
      <c r="B924" s="421"/>
      <c r="C924" s="421"/>
      <c r="D924" s="421"/>
      <c r="E924" s="421"/>
      <c r="F924" s="422"/>
      <c r="G924" s="827"/>
      <c r="H924" s="828"/>
      <c r="I924" s="457"/>
      <c r="J924" s="458"/>
      <c r="K924" s="426"/>
    </row>
    <row r="925" spans="1:11">
      <c r="A925" s="444"/>
      <c r="B925" s="421"/>
      <c r="C925" s="421"/>
      <c r="D925" s="421"/>
      <c r="E925" s="421"/>
      <c r="F925" s="422"/>
      <c r="G925" s="827"/>
      <c r="H925" s="828"/>
      <c r="I925" s="457"/>
      <c r="J925" s="458"/>
      <c r="K925" s="426"/>
    </row>
    <row r="926" spans="1:11">
      <c r="A926" s="445"/>
      <c r="B926" s="429"/>
      <c r="C926" s="429"/>
      <c r="D926" s="429"/>
      <c r="E926" s="429"/>
      <c r="F926" s="430"/>
      <c r="G926" s="831"/>
      <c r="H926" s="832"/>
      <c r="I926" s="460"/>
      <c r="J926" s="461"/>
      <c r="K926" s="434"/>
    </row>
    <row r="927" spans="1:11">
      <c r="A927" s="833" t="s">
        <v>1273</v>
      </c>
      <c r="B927" s="834"/>
      <c r="C927" s="834"/>
      <c r="D927" s="834"/>
      <c r="E927" s="834"/>
      <c r="F927" s="834"/>
      <c r="G927" s="834"/>
      <c r="H927" s="834"/>
      <c r="I927" s="834"/>
      <c r="J927" s="835"/>
      <c r="K927" s="459"/>
    </row>
    <row r="928" spans="1:11">
      <c r="A928" s="814" t="s">
        <v>1274</v>
      </c>
      <c r="B928" s="815"/>
      <c r="C928" s="815"/>
      <c r="D928" s="815"/>
      <c r="E928" s="815"/>
      <c r="F928" s="818"/>
      <c r="G928" s="820" t="s">
        <v>1268</v>
      </c>
      <c r="H928" s="821"/>
      <c r="I928" s="824" t="s">
        <v>1249</v>
      </c>
      <c r="J928" s="813" t="s">
        <v>1269</v>
      </c>
      <c r="K928" s="813" t="s">
        <v>1270</v>
      </c>
    </row>
    <row r="929" spans="1:11">
      <c r="A929" s="816"/>
      <c r="B929" s="817"/>
      <c r="C929" s="817"/>
      <c r="D929" s="817"/>
      <c r="E929" s="817"/>
      <c r="F929" s="819"/>
      <c r="G929" s="822"/>
      <c r="H929" s="823"/>
      <c r="I929" s="824"/>
      <c r="J929" s="813"/>
      <c r="K929" s="824"/>
    </row>
    <row r="930" spans="1:11">
      <c r="A930" s="444"/>
      <c r="B930" s="421"/>
      <c r="C930" s="421"/>
      <c r="D930" s="421"/>
      <c r="E930" s="421"/>
      <c r="F930" s="422"/>
      <c r="G930" s="827"/>
      <c r="H930" s="828"/>
      <c r="I930" s="457"/>
      <c r="J930" s="458"/>
      <c r="K930" s="426"/>
    </row>
    <row r="931" spans="1:11">
      <c r="A931" s="444"/>
      <c r="B931" s="421"/>
      <c r="C931" s="421"/>
      <c r="D931" s="421"/>
      <c r="E931" s="421"/>
      <c r="F931" s="422"/>
      <c r="G931" s="827"/>
      <c r="H931" s="828"/>
      <c r="I931" s="457"/>
      <c r="J931" s="458"/>
      <c r="K931" s="426"/>
    </row>
    <row r="932" spans="1:11">
      <c r="A932" s="444"/>
      <c r="B932" s="421"/>
      <c r="C932" s="421"/>
      <c r="D932" s="421"/>
      <c r="E932" s="421"/>
      <c r="F932" s="422"/>
      <c r="G932" s="827"/>
      <c r="H932" s="828"/>
      <c r="I932" s="457"/>
      <c r="J932" s="458"/>
      <c r="K932" s="426"/>
    </row>
    <row r="933" spans="1:11">
      <c r="A933" s="445"/>
      <c r="B933" s="429"/>
      <c r="C933" s="429"/>
      <c r="D933" s="429"/>
      <c r="E933" s="429"/>
      <c r="F933" s="430"/>
      <c r="G933" s="831"/>
      <c r="H933" s="832"/>
      <c r="I933" s="460"/>
      <c r="J933" s="461"/>
      <c r="K933" s="434"/>
    </row>
    <row r="934" spans="1:11">
      <c r="A934" s="833" t="s">
        <v>1275</v>
      </c>
      <c r="B934" s="834"/>
      <c r="C934" s="834"/>
      <c r="D934" s="834"/>
      <c r="E934" s="834"/>
      <c r="F934" s="834"/>
      <c r="G934" s="834"/>
      <c r="H934" s="834"/>
      <c r="I934" s="834"/>
      <c r="J934" s="835"/>
      <c r="K934" s="459"/>
    </row>
    <row r="935" spans="1:11">
      <c r="A935" s="814" t="s">
        <v>1276</v>
      </c>
      <c r="B935" s="869"/>
      <c r="C935" s="872" t="s">
        <v>1277</v>
      </c>
      <c r="D935" s="462" t="s">
        <v>984</v>
      </c>
      <c r="E935" s="874" t="s">
        <v>889</v>
      </c>
      <c r="F935" s="874"/>
      <c r="G935" s="875"/>
      <c r="H935" s="876" t="s">
        <v>1278</v>
      </c>
      <c r="I935" s="877"/>
      <c r="J935" s="878"/>
      <c r="K935" s="829" t="s">
        <v>1279</v>
      </c>
    </row>
    <row r="936" spans="1:11">
      <c r="A936" s="870"/>
      <c r="B936" s="871"/>
      <c r="C936" s="873"/>
      <c r="D936" s="464"/>
      <c r="E936" s="463" t="s">
        <v>1280</v>
      </c>
      <c r="F936" s="465" t="s">
        <v>1281</v>
      </c>
      <c r="G936" s="466" t="s">
        <v>1282</v>
      </c>
      <c r="H936" s="463" t="s">
        <v>1280</v>
      </c>
      <c r="I936" s="465" t="s">
        <v>1281</v>
      </c>
      <c r="J936" s="465" t="s">
        <v>1282</v>
      </c>
      <c r="K936" s="830"/>
    </row>
    <row r="937" spans="1:11">
      <c r="A937" s="467"/>
      <c r="B937" s="414"/>
      <c r="C937" s="468"/>
      <c r="D937" s="469"/>
      <c r="E937" s="470"/>
      <c r="F937" s="471"/>
      <c r="G937" s="472"/>
      <c r="H937" s="456"/>
      <c r="I937" s="456"/>
      <c r="J937" s="473"/>
      <c r="K937" s="455"/>
    </row>
    <row r="938" spans="1:11">
      <c r="A938" s="444"/>
      <c r="B938" s="421"/>
      <c r="C938" s="468"/>
      <c r="D938" s="474"/>
      <c r="E938" s="475"/>
      <c r="F938" s="476"/>
      <c r="G938" s="477"/>
      <c r="H938" s="456"/>
      <c r="I938" s="456"/>
      <c r="J938" s="473"/>
      <c r="K938" s="426"/>
    </row>
    <row r="939" spans="1:11">
      <c r="A939" s="444"/>
      <c r="B939" s="421"/>
      <c r="C939" s="468"/>
      <c r="D939" s="474"/>
      <c r="E939" s="475"/>
      <c r="F939" s="476"/>
      <c r="G939" s="477"/>
      <c r="H939" s="456"/>
      <c r="I939" s="456"/>
      <c r="J939" s="473"/>
      <c r="K939" s="426"/>
    </row>
    <row r="940" spans="1:11">
      <c r="A940" s="445"/>
      <c r="B940" s="429"/>
      <c r="C940" s="478"/>
      <c r="D940" s="479"/>
      <c r="E940" s="480"/>
      <c r="F940" s="481"/>
      <c r="G940" s="482"/>
      <c r="H940" s="456"/>
      <c r="I940" s="456"/>
      <c r="J940" s="473"/>
      <c r="K940" s="434"/>
    </row>
    <row r="941" spans="1:11">
      <c r="A941" s="811" t="s">
        <v>1283</v>
      </c>
      <c r="B941" s="809"/>
      <c r="C941" s="809"/>
      <c r="D941" s="812"/>
      <c r="E941" s="809"/>
      <c r="F941" s="809"/>
      <c r="G941" s="809"/>
      <c r="H941" s="809"/>
      <c r="I941" s="809"/>
      <c r="J941" s="810"/>
      <c r="K941" s="459"/>
    </row>
    <row r="942" spans="1:11">
      <c r="A942" s="808" t="s">
        <v>1284</v>
      </c>
      <c r="B942" s="809"/>
      <c r="C942" s="809"/>
      <c r="D942" s="809"/>
      <c r="E942" s="809"/>
      <c r="F942" s="809"/>
      <c r="G942" s="809"/>
      <c r="H942" s="809"/>
      <c r="I942" s="809"/>
      <c r="J942" s="810"/>
      <c r="K942" s="449">
        <v>3223.11</v>
      </c>
    </row>
    <row r="943" spans="1:11">
      <c r="A943" s="808" t="s">
        <v>1225</v>
      </c>
      <c r="B943" s="809"/>
      <c r="C943" s="809"/>
      <c r="D943" s="809"/>
      <c r="E943" s="809"/>
      <c r="F943" s="809"/>
      <c r="G943" s="809"/>
      <c r="H943" s="809"/>
      <c r="I943" s="809"/>
      <c r="J943" s="810"/>
      <c r="K943" s="449">
        <v>381.93</v>
      </c>
    </row>
    <row r="944" spans="1:11">
      <c r="A944" s="808" t="s">
        <v>1285</v>
      </c>
      <c r="B944" s="809"/>
      <c r="C944" s="809"/>
      <c r="D944" s="809"/>
      <c r="E944" s="809"/>
      <c r="F944" s="809"/>
      <c r="G944" s="809"/>
      <c r="H944" s="809"/>
      <c r="I944" s="809"/>
      <c r="J944" s="810"/>
      <c r="K944" s="449">
        <v>3605.04</v>
      </c>
    </row>
    <row r="947" spans="1:11">
      <c r="A947" s="937" t="s">
        <v>1226</v>
      </c>
      <c r="B947" s="938"/>
      <c r="C947" s="938"/>
      <c r="D947" s="938"/>
      <c r="E947" s="938"/>
      <c r="F947" s="938"/>
      <c r="G947" s="938"/>
      <c r="H947" s="938"/>
      <c r="I947" s="938"/>
      <c r="J947" s="938"/>
      <c r="K947" s="939"/>
    </row>
    <row r="948" spans="1:11">
      <c r="A948" s="393" t="s">
        <v>1227</v>
      </c>
      <c r="B948" s="394"/>
      <c r="C948" s="940"/>
      <c r="D948" s="940"/>
      <c r="E948" s="940"/>
      <c r="F948" s="940"/>
      <c r="G948" s="940"/>
      <c r="H948" s="940"/>
      <c r="I948" s="940"/>
      <c r="J948" s="940"/>
      <c r="K948" s="941"/>
    </row>
    <row r="949" spans="1:11">
      <c r="A949" s="393" t="s">
        <v>1228</v>
      </c>
      <c r="B949" s="394"/>
      <c r="C949" s="395" t="s">
        <v>1229</v>
      </c>
      <c r="E949" s="942"/>
      <c r="F949" s="942"/>
      <c r="G949" s="942"/>
      <c r="H949" s="397"/>
      <c r="I949" s="395" t="s">
        <v>1230</v>
      </c>
      <c r="J949" s="943"/>
      <c r="K949" s="944"/>
    </row>
    <row r="950" spans="1:11">
      <c r="A950" s="398" t="s">
        <v>1231</v>
      </c>
      <c r="B950" s="399" t="s">
        <v>1342</v>
      </c>
      <c r="C950" s="400"/>
      <c r="D950" s="400"/>
      <c r="E950" s="400"/>
      <c r="F950" s="400"/>
      <c r="G950" s="400"/>
      <c r="H950" s="400"/>
      <c r="I950" s="400"/>
      <c r="J950" s="400"/>
      <c r="K950" s="401"/>
    </row>
    <row r="951" spans="1:11">
      <c r="A951" s="402" t="s">
        <v>1233</v>
      </c>
      <c r="B951" s="403"/>
      <c r="D951" s="404"/>
      <c r="E951" s="404"/>
      <c r="F951" s="404"/>
      <c r="G951" s="404"/>
      <c r="H951" s="404"/>
      <c r="I951" s="405"/>
      <c r="J951" s="406" t="s">
        <v>1234</v>
      </c>
      <c r="K951" s="407"/>
    </row>
    <row r="952" spans="1:11">
      <c r="A952" s="929" t="s">
        <v>1065</v>
      </c>
      <c r="B952" s="930"/>
      <c r="C952" s="930"/>
      <c r="D952" s="930"/>
      <c r="E952" s="930"/>
      <c r="F952" s="930"/>
      <c r="G952" s="930"/>
      <c r="H952" s="930"/>
      <c r="I952" s="931"/>
      <c r="J952" s="408" t="s">
        <v>1236</v>
      </c>
      <c r="K952" s="407" t="s">
        <v>1339</v>
      </c>
    </row>
    <row r="953" spans="1:11">
      <c r="A953" s="870" t="s">
        <v>1238</v>
      </c>
      <c r="B953" s="932"/>
      <c r="C953" s="815"/>
      <c r="D953" s="815"/>
      <c r="E953" s="869"/>
      <c r="F953" s="409" t="s">
        <v>1239</v>
      </c>
      <c r="G953" s="933" t="s">
        <v>1240</v>
      </c>
      <c r="H953" s="934"/>
      <c r="I953" s="830" t="s">
        <v>1241</v>
      </c>
      <c r="J953" s="830"/>
      <c r="K953" s="925" t="s">
        <v>1242</v>
      </c>
    </row>
    <row r="954" spans="1:11" ht="23.25" customHeight="1">
      <c r="A954" s="870"/>
      <c r="B954" s="932"/>
      <c r="C954" s="932"/>
      <c r="D954" s="932"/>
      <c r="E954" s="871"/>
      <c r="F954" s="409"/>
      <c r="G954" s="409" t="s">
        <v>1243</v>
      </c>
      <c r="H954" s="410" t="s">
        <v>1244</v>
      </c>
      <c r="I954" s="409" t="s">
        <v>1245</v>
      </c>
      <c r="J954" s="409" t="s">
        <v>1244</v>
      </c>
      <c r="K954" s="926"/>
    </row>
    <row r="955" spans="1:11">
      <c r="A955" s="498"/>
      <c r="B955" s="413"/>
      <c r="C955" s="413"/>
      <c r="D955" s="413"/>
      <c r="E955" s="414"/>
      <c r="F955" s="415"/>
      <c r="G955" s="499"/>
      <c r="H955" s="500"/>
      <c r="I955" s="455"/>
      <c r="J955" s="455"/>
      <c r="K955" s="501"/>
    </row>
    <row r="956" spans="1:11">
      <c r="A956" s="420"/>
      <c r="B956" s="421"/>
      <c r="C956" s="421"/>
      <c r="D956" s="421"/>
      <c r="E956" s="422"/>
      <c r="F956" s="423"/>
      <c r="G956" s="424"/>
      <c r="H956" s="425"/>
      <c r="I956" s="426"/>
      <c r="J956" s="426"/>
      <c r="K956" s="427"/>
    </row>
    <row r="957" spans="1:11" s="194" customFormat="1">
      <c r="A957" s="420"/>
      <c r="B957" s="421"/>
      <c r="C957" s="421"/>
      <c r="D957" s="421"/>
      <c r="E957" s="422"/>
      <c r="F957" s="423"/>
      <c r="G957" s="424"/>
      <c r="H957" s="425"/>
      <c r="I957" s="426"/>
      <c r="J957" s="426"/>
      <c r="K957" s="427"/>
    </row>
    <row r="958" spans="1:11" s="194" customFormat="1">
      <c r="A958" s="420"/>
      <c r="B958" s="421"/>
      <c r="C958" s="421"/>
      <c r="D958" s="421"/>
      <c r="E958" s="422"/>
      <c r="F958" s="423"/>
      <c r="G958" s="424"/>
      <c r="H958" s="425"/>
      <c r="I958" s="426"/>
      <c r="J958" s="426"/>
      <c r="K958" s="427"/>
    </row>
    <row r="959" spans="1:11" s="194" customFormat="1">
      <c r="A959" s="420"/>
      <c r="B959" s="421"/>
      <c r="C959" s="421"/>
      <c r="D959" s="421"/>
      <c r="E959" s="422"/>
      <c r="F959" s="423"/>
      <c r="G959" s="424"/>
      <c r="H959" s="425"/>
      <c r="I959" s="426"/>
      <c r="J959" s="426"/>
      <c r="K959" s="427"/>
    </row>
    <row r="960" spans="1:11" s="194" customFormat="1">
      <c r="A960" s="420"/>
      <c r="B960" s="421"/>
      <c r="C960" s="421"/>
      <c r="D960" s="421"/>
      <c r="E960" s="422"/>
      <c r="F960" s="423"/>
      <c r="G960" s="424"/>
      <c r="H960" s="425"/>
      <c r="I960" s="426"/>
      <c r="J960" s="426"/>
      <c r="K960" s="427"/>
    </row>
    <row r="961" spans="1:11" s="194" customFormat="1">
      <c r="A961" s="420"/>
      <c r="B961" s="421"/>
      <c r="C961" s="421"/>
      <c r="D961" s="421"/>
      <c r="E961" s="422"/>
      <c r="F961" s="423"/>
      <c r="G961" s="424"/>
      <c r="H961" s="425"/>
      <c r="I961" s="426"/>
      <c r="J961" s="426"/>
      <c r="K961" s="427"/>
    </row>
    <row r="962" spans="1:11" s="194" customFormat="1">
      <c r="A962" s="428"/>
      <c r="B962" s="429"/>
      <c r="C962" s="429"/>
      <c r="D962" s="429"/>
      <c r="E962" s="430"/>
      <c r="F962" s="431"/>
      <c r="G962" s="432"/>
      <c r="H962" s="433"/>
      <c r="I962" s="434"/>
      <c r="J962" s="434"/>
      <c r="K962" s="435"/>
    </row>
    <row r="963" spans="1:11" s="194" customFormat="1">
      <c r="A963" s="935" t="s">
        <v>1247</v>
      </c>
      <c r="B963" s="936"/>
      <c r="C963" s="936"/>
      <c r="D963" s="936"/>
      <c r="E963" s="936"/>
      <c r="F963" s="834"/>
      <c r="G963" s="834"/>
      <c r="H963" s="834"/>
      <c r="I963" s="834"/>
      <c r="J963" s="835"/>
      <c r="K963" s="502"/>
    </row>
    <row r="964" spans="1:11" s="194" customFormat="1">
      <c r="A964" s="814" t="s">
        <v>1248</v>
      </c>
      <c r="B964" s="815"/>
      <c r="C964" s="815"/>
      <c r="D964" s="815"/>
      <c r="E964" s="815"/>
      <c r="F964" s="437"/>
      <c r="G964" s="437"/>
      <c r="H964" s="921" t="s">
        <v>1239</v>
      </c>
      <c r="I964" s="923" t="s">
        <v>1249</v>
      </c>
      <c r="J964" s="925" t="s">
        <v>1250</v>
      </c>
      <c r="K964" s="925" t="s">
        <v>1242</v>
      </c>
    </row>
    <row r="965" spans="1:11" ht="15">
      <c r="A965" s="816"/>
      <c r="B965" s="817"/>
      <c r="C965" s="817"/>
      <c r="D965" s="817"/>
      <c r="E965" s="817"/>
      <c r="F965" s="438"/>
      <c r="G965" s="666"/>
      <c r="H965" s="922"/>
      <c r="I965" s="924"/>
      <c r="J965" s="926"/>
      <c r="K965" s="926"/>
    </row>
    <row r="966" spans="1:11" ht="15.75" customHeight="1">
      <c r="A966" s="467"/>
      <c r="B966" s="927"/>
      <c r="C966" s="927"/>
      <c r="D966" s="927"/>
      <c r="E966" s="927"/>
      <c r="F966" s="927"/>
      <c r="G966" s="928"/>
      <c r="H966" s="440"/>
      <c r="I966" s="441"/>
      <c r="J966" s="426"/>
      <c r="K966" s="426"/>
    </row>
    <row r="967" spans="1:11" ht="21.75" customHeight="1">
      <c r="A967" s="444"/>
      <c r="B967" s="919"/>
      <c r="C967" s="919"/>
      <c r="D967" s="919"/>
      <c r="E967" s="919"/>
      <c r="F967" s="919"/>
      <c r="G967" s="920"/>
      <c r="H967" s="440"/>
      <c r="I967" s="441"/>
      <c r="J967" s="426"/>
      <c r="K967" s="426"/>
    </row>
    <row r="968" spans="1:11">
      <c r="A968" s="444"/>
      <c r="B968" s="919"/>
      <c r="C968" s="919"/>
      <c r="D968" s="919"/>
      <c r="E968" s="919"/>
      <c r="F968" s="919"/>
      <c r="G968" s="920"/>
      <c r="H968" s="440"/>
      <c r="I968" s="441"/>
      <c r="J968" s="426"/>
      <c r="K968" s="426"/>
    </row>
    <row r="969" spans="1:11">
      <c r="A969" s="444"/>
      <c r="B969" s="919"/>
      <c r="C969" s="919"/>
      <c r="D969" s="919"/>
      <c r="E969" s="919"/>
      <c r="F969" s="919"/>
      <c r="G969" s="920"/>
      <c r="H969" s="440"/>
      <c r="I969" s="441"/>
      <c r="J969" s="426"/>
      <c r="K969" s="426"/>
    </row>
    <row r="970" spans="1:11">
      <c r="A970" s="444"/>
      <c r="B970" s="919"/>
      <c r="C970" s="919"/>
      <c r="D970" s="919"/>
      <c r="E970" s="919"/>
      <c r="F970" s="919"/>
      <c r="G970" s="920"/>
      <c r="H970" s="440"/>
      <c r="I970" s="441"/>
      <c r="J970" s="426"/>
      <c r="K970" s="426"/>
    </row>
    <row r="971" spans="1:11">
      <c r="A971" s="444"/>
      <c r="B971" s="919"/>
      <c r="C971" s="919"/>
      <c r="D971" s="919"/>
      <c r="E971" s="919"/>
      <c r="F971" s="919"/>
      <c r="G971" s="920"/>
      <c r="H971" s="440"/>
      <c r="I971" s="441"/>
      <c r="J971" s="426"/>
      <c r="K971" s="426"/>
    </row>
    <row r="972" spans="1:11">
      <c r="A972" s="444"/>
      <c r="B972" s="919"/>
      <c r="C972" s="919"/>
      <c r="D972" s="919"/>
      <c r="E972" s="919"/>
      <c r="F972" s="919"/>
      <c r="G972" s="920"/>
      <c r="H972" s="440"/>
      <c r="I972" s="441"/>
      <c r="J972" s="426"/>
      <c r="K972" s="426"/>
    </row>
    <row r="973" spans="1:11">
      <c r="A973" s="445"/>
      <c r="B973" s="879"/>
      <c r="C973" s="879"/>
      <c r="D973" s="879"/>
      <c r="E973" s="879"/>
      <c r="F973" s="879"/>
      <c r="G973" s="880"/>
      <c r="H973" s="446"/>
      <c r="I973" s="447"/>
      <c r="J973" s="434"/>
      <c r="K973" s="434"/>
    </row>
    <row r="974" spans="1:11" ht="15">
      <c r="A974" s="448"/>
      <c r="C974" s="667"/>
      <c r="D974" s="833" t="s">
        <v>1263</v>
      </c>
      <c r="E974" s="834"/>
      <c r="F974" s="834"/>
      <c r="G974" s="834"/>
      <c r="H974" s="834"/>
      <c r="I974" s="834"/>
      <c r="J974" s="835"/>
      <c r="K974" s="459"/>
    </row>
    <row r="975" spans="1:11">
      <c r="A975" s="448" t="s">
        <v>1264</v>
      </c>
      <c r="B975" s="437"/>
      <c r="C975" s="450">
        <v>1</v>
      </c>
      <c r="D975" s="881" t="s">
        <v>1265</v>
      </c>
      <c r="E975" s="882"/>
      <c r="F975" s="882"/>
      <c r="G975" s="882"/>
      <c r="H975" s="882"/>
      <c r="I975" s="882"/>
      <c r="J975" s="883"/>
      <c r="K975" s="459"/>
    </row>
    <row r="976" spans="1:11">
      <c r="A976" s="451"/>
      <c r="B976" s="437"/>
      <c r="C976" s="452"/>
      <c r="D976" s="918" t="s">
        <v>1266</v>
      </c>
      <c r="E976" s="918"/>
      <c r="F976" s="834"/>
      <c r="G976" s="834"/>
      <c r="H976" s="834"/>
      <c r="I976" s="834"/>
      <c r="J976" s="835"/>
      <c r="K976" s="459"/>
    </row>
    <row r="977" spans="1:11">
      <c r="A977" s="814" t="s">
        <v>1267</v>
      </c>
      <c r="B977" s="815"/>
      <c r="C977" s="815"/>
      <c r="D977" s="815"/>
      <c r="E977" s="815"/>
      <c r="F977" s="818"/>
      <c r="G977" s="820" t="s">
        <v>1268</v>
      </c>
      <c r="H977" s="821"/>
      <c r="I977" s="824" t="s">
        <v>1249</v>
      </c>
      <c r="J977" s="813" t="s">
        <v>1269</v>
      </c>
      <c r="K977" s="813" t="s">
        <v>1270</v>
      </c>
    </row>
    <row r="978" spans="1:11">
      <c r="A978" s="816"/>
      <c r="B978" s="817"/>
      <c r="C978" s="817"/>
      <c r="D978" s="817"/>
      <c r="E978" s="817"/>
      <c r="F978" s="819"/>
      <c r="G978" s="822"/>
      <c r="H978" s="823"/>
      <c r="I978" s="824"/>
      <c r="J978" s="813"/>
      <c r="K978" s="824"/>
    </row>
    <row r="979" spans="1:11">
      <c r="A979" s="444" t="s">
        <v>1343</v>
      </c>
      <c r="B979" s="421" t="s">
        <v>1344</v>
      </c>
      <c r="C979" s="421"/>
      <c r="D979" s="421"/>
      <c r="E979" s="421"/>
      <c r="F979" s="414"/>
      <c r="G979" s="825">
        <v>1</v>
      </c>
      <c r="H979" s="826"/>
      <c r="I979" s="453" t="s">
        <v>1339</v>
      </c>
      <c r="J979" s="503">
        <v>3034.48</v>
      </c>
      <c r="K979" s="418">
        <v>3034.48</v>
      </c>
    </row>
    <row r="980" spans="1:11">
      <c r="A980" s="444"/>
      <c r="B980" s="421"/>
      <c r="C980" s="421"/>
      <c r="D980" s="421"/>
      <c r="E980" s="421"/>
      <c r="F980" s="422"/>
      <c r="G980" s="827"/>
      <c r="H980" s="828"/>
      <c r="I980" s="457"/>
      <c r="J980" s="458"/>
      <c r="K980" s="426"/>
    </row>
    <row r="981" spans="1:11">
      <c r="A981" s="444"/>
      <c r="B981" s="421"/>
      <c r="C981" s="421"/>
      <c r="D981" s="421"/>
      <c r="E981" s="421"/>
      <c r="F981" s="422"/>
      <c r="G981" s="827"/>
      <c r="H981" s="828"/>
      <c r="I981" s="457"/>
      <c r="J981" s="458"/>
      <c r="K981" s="426"/>
    </row>
    <row r="982" spans="1:11">
      <c r="A982" s="444"/>
      <c r="B982" s="421"/>
      <c r="C982" s="421"/>
      <c r="D982" s="421"/>
      <c r="E982" s="421"/>
      <c r="F982" s="422"/>
      <c r="G982" s="827"/>
      <c r="H982" s="828"/>
      <c r="I982" s="457"/>
      <c r="J982" s="458"/>
      <c r="K982" s="426"/>
    </row>
    <row r="983" spans="1:11">
      <c r="A983" s="833" t="s">
        <v>1271</v>
      </c>
      <c r="B983" s="834"/>
      <c r="C983" s="834"/>
      <c r="D983" s="834"/>
      <c r="E983" s="834"/>
      <c r="F983" s="834"/>
      <c r="G983" s="834"/>
      <c r="H983" s="834"/>
      <c r="I983" s="834"/>
      <c r="J983" s="835"/>
      <c r="K983" s="449">
        <v>3034.48</v>
      </c>
    </row>
    <row r="984" spans="1:11">
      <c r="A984" s="814" t="s">
        <v>1272</v>
      </c>
      <c r="B984" s="815"/>
      <c r="C984" s="815"/>
      <c r="D984" s="815"/>
      <c r="E984" s="815"/>
      <c r="F984" s="818"/>
      <c r="G984" s="820" t="s">
        <v>1268</v>
      </c>
      <c r="H984" s="821"/>
      <c r="I984" s="824" t="s">
        <v>1249</v>
      </c>
      <c r="J984" s="813" t="s">
        <v>1269</v>
      </c>
      <c r="K984" s="813" t="s">
        <v>1270</v>
      </c>
    </row>
    <row r="985" spans="1:11">
      <c r="A985" s="816"/>
      <c r="B985" s="817"/>
      <c r="C985" s="817"/>
      <c r="D985" s="817"/>
      <c r="E985" s="817"/>
      <c r="F985" s="819"/>
      <c r="G985" s="822"/>
      <c r="H985" s="823"/>
      <c r="I985" s="824"/>
      <c r="J985" s="813"/>
      <c r="K985" s="824"/>
    </row>
    <row r="986" spans="1:11">
      <c r="A986" s="444"/>
      <c r="B986" s="421"/>
      <c r="C986" s="421"/>
      <c r="D986" s="421"/>
      <c r="E986" s="421"/>
      <c r="F986" s="422"/>
      <c r="G986" s="827"/>
      <c r="H986" s="828"/>
      <c r="I986" s="457"/>
      <c r="J986" s="458"/>
      <c r="K986" s="426"/>
    </row>
    <row r="987" spans="1:11">
      <c r="A987" s="444"/>
      <c r="B987" s="421"/>
      <c r="C987" s="421"/>
      <c r="D987" s="421"/>
      <c r="E987" s="421"/>
      <c r="F987" s="422"/>
      <c r="G987" s="827"/>
      <c r="H987" s="828"/>
      <c r="I987" s="457"/>
      <c r="J987" s="458"/>
      <c r="K987" s="426"/>
    </row>
    <row r="988" spans="1:11">
      <c r="A988" s="444"/>
      <c r="B988" s="421"/>
      <c r="C988" s="421"/>
      <c r="D988" s="421"/>
      <c r="E988" s="421"/>
      <c r="F988" s="422"/>
      <c r="G988" s="827"/>
      <c r="H988" s="828"/>
      <c r="I988" s="457"/>
      <c r="J988" s="458"/>
      <c r="K988" s="426"/>
    </row>
    <row r="989" spans="1:11">
      <c r="A989" s="445"/>
      <c r="B989" s="429"/>
      <c r="C989" s="429"/>
      <c r="D989" s="429"/>
      <c r="E989" s="429"/>
      <c r="F989" s="430"/>
      <c r="G989" s="831"/>
      <c r="H989" s="832"/>
      <c r="I989" s="460"/>
      <c r="J989" s="461"/>
      <c r="K989" s="434"/>
    </row>
    <row r="990" spans="1:11">
      <c r="A990" s="833" t="s">
        <v>1273</v>
      </c>
      <c r="B990" s="834"/>
      <c r="C990" s="834"/>
      <c r="D990" s="834"/>
      <c r="E990" s="834"/>
      <c r="F990" s="834"/>
      <c r="G990" s="834"/>
      <c r="H990" s="834"/>
      <c r="I990" s="834"/>
      <c r="J990" s="835"/>
      <c r="K990" s="459"/>
    </row>
    <row r="991" spans="1:11">
      <c r="A991" s="814" t="s">
        <v>1274</v>
      </c>
      <c r="B991" s="815"/>
      <c r="C991" s="815"/>
      <c r="D991" s="815"/>
      <c r="E991" s="815"/>
      <c r="F991" s="818"/>
      <c r="G991" s="820" t="s">
        <v>1268</v>
      </c>
      <c r="H991" s="821"/>
      <c r="I991" s="824" t="s">
        <v>1249</v>
      </c>
      <c r="J991" s="813" t="s">
        <v>1269</v>
      </c>
      <c r="K991" s="813" t="s">
        <v>1270</v>
      </c>
    </row>
    <row r="992" spans="1:11">
      <c r="A992" s="816"/>
      <c r="B992" s="817"/>
      <c r="C992" s="817"/>
      <c r="D992" s="817"/>
      <c r="E992" s="817"/>
      <c r="F992" s="819"/>
      <c r="G992" s="822"/>
      <c r="H992" s="823"/>
      <c r="I992" s="824"/>
      <c r="J992" s="813"/>
      <c r="K992" s="824"/>
    </row>
    <row r="993" spans="1:11">
      <c r="A993" s="444"/>
      <c r="B993" s="421"/>
      <c r="C993" s="421"/>
      <c r="D993" s="421"/>
      <c r="E993" s="421"/>
      <c r="F993" s="422"/>
      <c r="G993" s="827"/>
      <c r="H993" s="828"/>
      <c r="I993" s="457"/>
      <c r="J993" s="458"/>
      <c r="K993" s="426"/>
    </row>
    <row r="994" spans="1:11">
      <c r="A994" s="444"/>
      <c r="B994" s="421"/>
      <c r="C994" s="421"/>
      <c r="D994" s="421"/>
      <c r="E994" s="421"/>
      <c r="F994" s="422"/>
      <c r="G994" s="827"/>
      <c r="H994" s="828"/>
      <c r="I994" s="457"/>
      <c r="J994" s="458"/>
      <c r="K994" s="426"/>
    </row>
    <row r="995" spans="1:11">
      <c r="A995" s="444"/>
      <c r="B995" s="421"/>
      <c r="C995" s="421"/>
      <c r="D995" s="421"/>
      <c r="E995" s="421"/>
      <c r="F995" s="422"/>
      <c r="G995" s="827"/>
      <c r="H995" s="828"/>
      <c r="I995" s="457"/>
      <c r="J995" s="458"/>
      <c r="K995" s="426"/>
    </row>
    <row r="996" spans="1:11">
      <c r="A996" s="445"/>
      <c r="B996" s="429"/>
      <c r="C996" s="429"/>
      <c r="D996" s="429"/>
      <c r="E996" s="429"/>
      <c r="F996" s="430"/>
      <c r="G996" s="831"/>
      <c r="H996" s="832"/>
      <c r="I996" s="460"/>
      <c r="J996" s="461"/>
      <c r="K996" s="434"/>
    </row>
    <row r="997" spans="1:11">
      <c r="A997" s="833" t="s">
        <v>1275</v>
      </c>
      <c r="B997" s="834"/>
      <c r="C997" s="834"/>
      <c r="D997" s="834"/>
      <c r="E997" s="834"/>
      <c r="F997" s="834"/>
      <c r="G997" s="834"/>
      <c r="H997" s="834"/>
      <c r="I997" s="834"/>
      <c r="J997" s="835"/>
      <c r="K997" s="459"/>
    </row>
    <row r="998" spans="1:11">
      <c r="A998" s="814" t="s">
        <v>1276</v>
      </c>
      <c r="B998" s="869"/>
      <c r="C998" s="872" t="s">
        <v>1277</v>
      </c>
      <c r="D998" s="462" t="s">
        <v>984</v>
      </c>
      <c r="E998" s="874" t="s">
        <v>889</v>
      </c>
      <c r="F998" s="874"/>
      <c r="G998" s="875"/>
      <c r="H998" s="876" t="s">
        <v>1278</v>
      </c>
      <c r="I998" s="877"/>
      <c r="J998" s="878"/>
      <c r="K998" s="829" t="s">
        <v>1279</v>
      </c>
    </row>
    <row r="999" spans="1:11">
      <c r="A999" s="870"/>
      <c r="B999" s="871"/>
      <c r="C999" s="873"/>
      <c r="D999" s="464"/>
      <c r="E999" s="463" t="s">
        <v>1280</v>
      </c>
      <c r="F999" s="465" t="s">
        <v>1281</v>
      </c>
      <c r="G999" s="466" t="s">
        <v>1282</v>
      </c>
      <c r="H999" s="463" t="s">
        <v>1280</v>
      </c>
      <c r="I999" s="465" t="s">
        <v>1281</v>
      </c>
      <c r="J999" s="465" t="s">
        <v>1282</v>
      </c>
      <c r="K999" s="830"/>
    </row>
    <row r="1000" spans="1:11">
      <c r="A1000" s="467"/>
      <c r="B1000" s="414"/>
      <c r="C1000" s="468"/>
      <c r="D1000" s="469"/>
      <c r="E1000" s="470"/>
      <c r="F1000" s="471"/>
      <c r="G1000" s="472"/>
      <c r="H1000" s="456"/>
      <c r="I1000" s="456"/>
      <c r="J1000" s="473"/>
      <c r="K1000" s="455"/>
    </row>
    <row r="1001" spans="1:11">
      <c r="A1001" s="444"/>
      <c r="B1001" s="421"/>
      <c r="C1001" s="468"/>
      <c r="D1001" s="474"/>
      <c r="E1001" s="475"/>
      <c r="F1001" s="476"/>
      <c r="G1001" s="477"/>
      <c r="H1001" s="456"/>
      <c r="I1001" s="456"/>
      <c r="J1001" s="473"/>
      <c r="K1001" s="426"/>
    </row>
    <row r="1002" spans="1:11">
      <c r="A1002" s="444"/>
      <c r="B1002" s="421"/>
      <c r="C1002" s="468"/>
      <c r="D1002" s="474"/>
      <c r="E1002" s="475"/>
      <c r="F1002" s="476"/>
      <c r="G1002" s="477"/>
      <c r="H1002" s="456"/>
      <c r="I1002" s="456"/>
      <c r="J1002" s="473"/>
      <c r="K1002" s="426"/>
    </row>
    <row r="1003" spans="1:11">
      <c r="A1003" s="445"/>
      <c r="B1003" s="429"/>
      <c r="C1003" s="478"/>
      <c r="D1003" s="479"/>
      <c r="E1003" s="480"/>
      <c r="F1003" s="481"/>
      <c r="G1003" s="482"/>
      <c r="H1003" s="456"/>
      <c r="I1003" s="456"/>
      <c r="J1003" s="473"/>
      <c r="K1003" s="434"/>
    </row>
    <row r="1004" spans="1:11">
      <c r="A1004" s="811" t="s">
        <v>1283</v>
      </c>
      <c r="B1004" s="809"/>
      <c r="C1004" s="809"/>
      <c r="D1004" s="812"/>
      <c r="E1004" s="809"/>
      <c r="F1004" s="809"/>
      <c r="G1004" s="809"/>
      <c r="H1004" s="809"/>
      <c r="I1004" s="809"/>
      <c r="J1004" s="810"/>
      <c r="K1004" s="459"/>
    </row>
    <row r="1005" spans="1:11">
      <c r="A1005" s="808" t="s">
        <v>1284</v>
      </c>
      <c r="B1005" s="809"/>
      <c r="C1005" s="809"/>
      <c r="D1005" s="809"/>
      <c r="E1005" s="809"/>
      <c r="F1005" s="809"/>
      <c r="G1005" s="809"/>
      <c r="H1005" s="809"/>
      <c r="I1005" s="809"/>
      <c r="J1005" s="810"/>
      <c r="K1005" s="449">
        <v>3034.48</v>
      </c>
    </row>
    <row r="1006" spans="1:11">
      <c r="A1006" s="808" t="s">
        <v>1225</v>
      </c>
      <c r="B1006" s="809"/>
      <c r="C1006" s="809"/>
      <c r="D1006" s="809"/>
      <c r="E1006" s="809"/>
      <c r="F1006" s="809"/>
      <c r="G1006" s="809"/>
      <c r="H1006" s="809"/>
      <c r="I1006" s="809"/>
      <c r="J1006" s="810"/>
      <c r="K1006" s="449">
        <v>359.58</v>
      </c>
    </row>
    <row r="1007" spans="1:11">
      <c r="A1007" s="808" t="s">
        <v>1285</v>
      </c>
      <c r="B1007" s="809"/>
      <c r="C1007" s="809"/>
      <c r="D1007" s="809"/>
      <c r="E1007" s="809"/>
      <c r="F1007" s="809"/>
      <c r="G1007" s="809"/>
      <c r="H1007" s="809"/>
      <c r="I1007" s="809"/>
      <c r="J1007" s="810"/>
      <c r="K1007" s="449">
        <v>3394.06</v>
      </c>
    </row>
    <row r="1010" spans="1:11">
      <c r="A1010" s="937" t="s">
        <v>1226</v>
      </c>
      <c r="B1010" s="938"/>
      <c r="C1010" s="938"/>
      <c r="D1010" s="938"/>
      <c r="E1010" s="938"/>
      <c r="F1010" s="938"/>
      <c r="G1010" s="938"/>
      <c r="H1010" s="938"/>
      <c r="I1010" s="938"/>
      <c r="J1010" s="938"/>
      <c r="K1010" s="939"/>
    </row>
    <row r="1011" spans="1:11">
      <c r="A1011" s="393" t="s">
        <v>1227</v>
      </c>
      <c r="B1011" s="394"/>
      <c r="C1011" s="940"/>
      <c r="D1011" s="940"/>
      <c r="E1011" s="940"/>
      <c r="F1011" s="940"/>
      <c r="G1011" s="940"/>
      <c r="H1011" s="940"/>
      <c r="I1011" s="940"/>
      <c r="J1011" s="940"/>
      <c r="K1011" s="941"/>
    </row>
    <row r="1012" spans="1:11">
      <c r="A1012" s="393" t="s">
        <v>1228</v>
      </c>
      <c r="B1012" s="394"/>
      <c r="C1012" s="395" t="s">
        <v>1229</v>
      </c>
      <c r="E1012" s="942"/>
      <c r="F1012" s="942"/>
      <c r="G1012" s="942"/>
      <c r="H1012" s="397"/>
      <c r="I1012" s="395" t="s">
        <v>1230</v>
      </c>
      <c r="J1012" s="943"/>
      <c r="K1012" s="944"/>
    </row>
    <row r="1013" spans="1:11">
      <c r="A1013" s="398" t="s">
        <v>1231</v>
      </c>
      <c r="B1013" s="399" t="s">
        <v>1345</v>
      </c>
      <c r="C1013" s="400"/>
      <c r="D1013" s="400"/>
      <c r="E1013" s="400"/>
      <c r="F1013" s="400"/>
      <c r="G1013" s="400"/>
      <c r="H1013" s="400"/>
      <c r="I1013" s="400"/>
      <c r="J1013" s="400"/>
      <c r="K1013" s="401"/>
    </row>
    <row r="1014" spans="1:11">
      <c r="A1014" s="402" t="s">
        <v>1233</v>
      </c>
      <c r="B1014" s="403"/>
      <c r="D1014" s="404"/>
      <c r="E1014" s="404"/>
      <c r="F1014" s="404"/>
      <c r="G1014" s="404"/>
      <c r="H1014" s="404"/>
      <c r="I1014" s="405"/>
      <c r="J1014" s="406" t="s">
        <v>1234</v>
      </c>
      <c r="K1014" s="407"/>
    </row>
    <row r="1015" spans="1:11">
      <c r="A1015" s="929" t="s">
        <v>1066</v>
      </c>
      <c r="B1015" s="930"/>
      <c r="C1015" s="930"/>
      <c r="D1015" s="930"/>
      <c r="E1015" s="930"/>
      <c r="F1015" s="930"/>
      <c r="G1015" s="930"/>
      <c r="H1015" s="930"/>
      <c r="I1015" s="931"/>
      <c r="J1015" s="408" t="s">
        <v>1236</v>
      </c>
      <c r="K1015" s="407" t="s">
        <v>1346</v>
      </c>
    </row>
    <row r="1016" spans="1:11">
      <c r="A1016" s="870" t="s">
        <v>1238</v>
      </c>
      <c r="B1016" s="932"/>
      <c r="C1016" s="815"/>
      <c r="D1016" s="815"/>
      <c r="E1016" s="869"/>
      <c r="F1016" s="409" t="s">
        <v>1239</v>
      </c>
      <c r="G1016" s="933" t="s">
        <v>1240</v>
      </c>
      <c r="H1016" s="934"/>
      <c r="I1016" s="830" t="s">
        <v>1241</v>
      </c>
      <c r="J1016" s="830"/>
      <c r="K1016" s="925" t="s">
        <v>1242</v>
      </c>
    </row>
    <row r="1017" spans="1:11" ht="23.25" customHeight="1">
      <c r="A1017" s="870"/>
      <c r="B1017" s="932"/>
      <c r="C1017" s="932"/>
      <c r="D1017" s="932"/>
      <c r="E1017" s="871"/>
      <c r="F1017" s="409"/>
      <c r="G1017" s="409" t="s">
        <v>1243</v>
      </c>
      <c r="H1017" s="410" t="s">
        <v>1244</v>
      </c>
      <c r="I1017" s="409" t="s">
        <v>1245</v>
      </c>
      <c r="J1017" s="409" t="s">
        <v>1244</v>
      </c>
      <c r="K1017" s="926"/>
    </row>
    <row r="1018" spans="1:11">
      <c r="A1018" s="498"/>
      <c r="B1018" s="413"/>
      <c r="C1018" s="413"/>
      <c r="D1018" s="413"/>
      <c r="E1018" s="414"/>
      <c r="F1018" s="415"/>
      <c r="G1018" s="499"/>
      <c r="H1018" s="500"/>
      <c r="I1018" s="455"/>
      <c r="J1018" s="455"/>
      <c r="K1018" s="501"/>
    </row>
    <row r="1019" spans="1:11">
      <c r="A1019" s="420"/>
      <c r="B1019" s="421"/>
      <c r="C1019" s="421"/>
      <c r="D1019" s="421"/>
      <c r="E1019" s="422"/>
      <c r="F1019" s="423"/>
      <c r="G1019" s="424"/>
      <c r="H1019" s="425"/>
      <c r="I1019" s="426"/>
      <c r="J1019" s="426"/>
      <c r="K1019" s="427"/>
    </row>
    <row r="1020" spans="1:11" s="194" customFormat="1">
      <c r="A1020" s="420"/>
      <c r="B1020" s="421"/>
      <c r="C1020" s="421"/>
      <c r="D1020" s="421"/>
      <c r="E1020" s="422"/>
      <c r="F1020" s="423"/>
      <c r="G1020" s="424"/>
      <c r="H1020" s="425"/>
      <c r="I1020" s="426"/>
      <c r="J1020" s="426"/>
      <c r="K1020" s="427"/>
    </row>
    <row r="1021" spans="1:11" s="194" customFormat="1">
      <c r="A1021" s="420"/>
      <c r="B1021" s="421"/>
      <c r="C1021" s="421"/>
      <c r="D1021" s="421"/>
      <c r="E1021" s="422"/>
      <c r="F1021" s="423"/>
      <c r="G1021" s="424"/>
      <c r="H1021" s="425"/>
      <c r="I1021" s="426"/>
      <c r="J1021" s="426"/>
      <c r="K1021" s="427"/>
    </row>
    <row r="1022" spans="1:11" s="194" customFormat="1">
      <c r="A1022" s="420"/>
      <c r="B1022" s="421"/>
      <c r="C1022" s="421"/>
      <c r="D1022" s="421"/>
      <c r="E1022" s="422"/>
      <c r="F1022" s="423"/>
      <c r="G1022" s="424"/>
      <c r="H1022" s="425"/>
      <c r="I1022" s="426"/>
      <c r="J1022" s="426"/>
      <c r="K1022" s="427"/>
    </row>
    <row r="1023" spans="1:11" s="194" customFormat="1">
      <c r="A1023" s="420"/>
      <c r="B1023" s="421"/>
      <c r="C1023" s="421"/>
      <c r="D1023" s="421"/>
      <c r="E1023" s="422"/>
      <c r="F1023" s="423"/>
      <c r="G1023" s="424"/>
      <c r="H1023" s="425"/>
      <c r="I1023" s="426"/>
      <c r="J1023" s="426"/>
      <c r="K1023" s="427"/>
    </row>
    <row r="1024" spans="1:11" s="194" customFormat="1">
      <c r="A1024" s="420"/>
      <c r="B1024" s="421"/>
      <c r="C1024" s="421"/>
      <c r="D1024" s="421"/>
      <c r="E1024" s="422"/>
      <c r="F1024" s="423"/>
      <c r="G1024" s="424"/>
      <c r="H1024" s="425"/>
      <c r="I1024" s="426"/>
      <c r="J1024" s="426"/>
      <c r="K1024" s="427"/>
    </row>
    <row r="1025" spans="1:11" s="194" customFormat="1">
      <c r="A1025" s="428"/>
      <c r="B1025" s="429"/>
      <c r="C1025" s="429"/>
      <c r="D1025" s="429"/>
      <c r="E1025" s="430"/>
      <c r="F1025" s="431"/>
      <c r="G1025" s="432"/>
      <c r="H1025" s="433"/>
      <c r="I1025" s="434"/>
      <c r="J1025" s="434"/>
      <c r="K1025" s="435"/>
    </row>
    <row r="1026" spans="1:11" s="194" customFormat="1">
      <c r="A1026" s="935" t="s">
        <v>1247</v>
      </c>
      <c r="B1026" s="936"/>
      <c r="C1026" s="936"/>
      <c r="D1026" s="936"/>
      <c r="E1026" s="936"/>
      <c r="F1026" s="834"/>
      <c r="G1026" s="834"/>
      <c r="H1026" s="834"/>
      <c r="I1026" s="834"/>
      <c r="J1026" s="835"/>
      <c r="K1026" s="502"/>
    </row>
    <row r="1027" spans="1:11" s="194" customFormat="1">
      <c r="A1027" s="814" t="s">
        <v>1248</v>
      </c>
      <c r="B1027" s="815"/>
      <c r="C1027" s="815"/>
      <c r="D1027" s="815"/>
      <c r="E1027" s="815"/>
      <c r="F1027" s="437"/>
      <c r="G1027" s="437"/>
      <c r="H1027" s="921" t="s">
        <v>1239</v>
      </c>
      <c r="I1027" s="923" t="s">
        <v>1249</v>
      </c>
      <c r="J1027" s="925" t="s">
        <v>1250</v>
      </c>
      <c r="K1027" s="925" t="s">
        <v>1242</v>
      </c>
    </row>
    <row r="1028" spans="1:11" ht="15">
      <c r="A1028" s="816"/>
      <c r="B1028" s="817"/>
      <c r="C1028" s="817"/>
      <c r="D1028" s="817"/>
      <c r="E1028" s="817"/>
      <c r="F1028" s="438"/>
      <c r="G1028" s="666"/>
      <c r="H1028" s="922"/>
      <c r="I1028" s="924"/>
      <c r="J1028" s="926"/>
      <c r="K1028" s="926"/>
    </row>
    <row r="1029" spans="1:11" ht="15.75" customHeight="1">
      <c r="A1029" s="467"/>
      <c r="B1029" s="927"/>
      <c r="C1029" s="927"/>
      <c r="D1029" s="927"/>
      <c r="E1029" s="927"/>
      <c r="F1029" s="927"/>
      <c r="G1029" s="928"/>
      <c r="H1029" s="440"/>
      <c r="I1029" s="441"/>
      <c r="J1029" s="426"/>
      <c r="K1029" s="426"/>
    </row>
    <row r="1030" spans="1:11" ht="21.75" customHeight="1">
      <c r="A1030" s="444"/>
      <c r="B1030" s="919"/>
      <c r="C1030" s="919"/>
      <c r="D1030" s="919"/>
      <c r="E1030" s="919"/>
      <c r="F1030" s="919"/>
      <c r="G1030" s="920"/>
      <c r="H1030" s="440"/>
      <c r="I1030" s="441"/>
      <c r="J1030" s="426"/>
      <c r="K1030" s="426"/>
    </row>
    <row r="1031" spans="1:11">
      <c r="A1031" s="444"/>
      <c r="B1031" s="919"/>
      <c r="C1031" s="919"/>
      <c r="D1031" s="919"/>
      <c r="E1031" s="919"/>
      <c r="F1031" s="919"/>
      <c r="G1031" s="920"/>
      <c r="H1031" s="440"/>
      <c r="I1031" s="441"/>
      <c r="J1031" s="426"/>
      <c r="K1031" s="426"/>
    </row>
    <row r="1032" spans="1:11">
      <c r="A1032" s="444"/>
      <c r="B1032" s="919"/>
      <c r="C1032" s="919"/>
      <c r="D1032" s="919"/>
      <c r="E1032" s="919"/>
      <c r="F1032" s="919"/>
      <c r="G1032" s="920"/>
      <c r="H1032" s="440"/>
      <c r="I1032" s="441"/>
      <c r="J1032" s="426"/>
      <c r="K1032" s="426"/>
    </row>
    <row r="1033" spans="1:11">
      <c r="A1033" s="444"/>
      <c r="B1033" s="919"/>
      <c r="C1033" s="919"/>
      <c r="D1033" s="919"/>
      <c r="E1033" s="919"/>
      <c r="F1033" s="919"/>
      <c r="G1033" s="920"/>
      <c r="H1033" s="440"/>
      <c r="I1033" s="441"/>
      <c r="J1033" s="426"/>
      <c r="K1033" s="426"/>
    </row>
    <row r="1034" spans="1:11">
      <c r="A1034" s="444"/>
      <c r="B1034" s="919"/>
      <c r="C1034" s="919"/>
      <c r="D1034" s="919"/>
      <c r="E1034" s="919"/>
      <c r="F1034" s="919"/>
      <c r="G1034" s="920"/>
      <c r="H1034" s="440"/>
      <c r="I1034" s="441"/>
      <c r="J1034" s="426"/>
      <c r="K1034" s="426"/>
    </row>
    <row r="1035" spans="1:11">
      <c r="A1035" s="444"/>
      <c r="B1035" s="919"/>
      <c r="C1035" s="919"/>
      <c r="D1035" s="919"/>
      <c r="E1035" s="919"/>
      <c r="F1035" s="919"/>
      <c r="G1035" s="920"/>
      <c r="H1035" s="440"/>
      <c r="I1035" s="441"/>
      <c r="J1035" s="426"/>
      <c r="K1035" s="426"/>
    </row>
    <row r="1036" spans="1:11">
      <c r="A1036" s="445"/>
      <c r="B1036" s="879"/>
      <c r="C1036" s="879"/>
      <c r="D1036" s="879"/>
      <c r="E1036" s="879"/>
      <c r="F1036" s="879"/>
      <c r="G1036" s="880"/>
      <c r="H1036" s="446"/>
      <c r="I1036" s="447"/>
      <c r="J1036" s="434"/>
      <c r="K1036" s="434"/>
    </row>
    <row r="1037" spans="1:11" ht="15">
      <c r="A1037" s="448"/>
      <c r="C1037" s="667"/>
      <c r="D1037" s="833" t="s">
        <v>1263</v>
      </c>
      <c r="E1037" s="834"/>
      <c r="F1037" s="834"/>
      <c r="G1037" s="834"/>
      <c r="H1037" s="834"/>
      <c r="I1037" s="834"/>
      <c r="J1037" s="835"/>
      <c r="K1037" s="459"/>
    </row>
    <row r="1038" spans="1:11">
      <c r="A1038" s="448" t="s">
        <v>1264</v>
      </c>
      <c r="B1038" s="437"/>
      <c r="C1038" s="450">
        <v>1</v>
      </c>
      <c r="D1038" s="881" t="s">
        <v>1265</v>
      </c>
      <c r="E1038" s="882"/>
      <c r="F1038" s="882"/>
      <c r="G1038" s="882"/>
      <c r="H1038" s="882"/>
      <c r="I1038" s="882"/>
      <c r="J1038" s="883"/>
      <c r="K1038" s="459"/>
    </row>
    <row r="1039" spans="1:11">
      <c r="A1039" s="451"/>
      <c r="B1039" s="437"/>
      <c r="C1039" s="452"/>
      <c r="D1039" s="918" t="s">
        <v>1266</v>
      </c>
      <c r="E1039" s="918"/>
      <c r="F1039" s="834"/>
      <c r="G1039" s="834"/>
      <c r="H1039" s="834"/>
      <c r="I1039" s="834"/>
      <c r="J1039" s="835"/>
      <c r="K1039" s="459"/>
    </row>
    <row r="1040" spans="1:11">
      <c r="A1040" s="814" t="s">
        <v>1267</v>
      </c>
      <c r="B1040" s="815"/>
      <c r="C1040" s="815"/>
      <c r="D1040" s="815"/>
      <c r="E1040" s="815"/>
      <c r="F1040" s="818"/>
      <c r="G1040" s="820" t="s">
        <v>1268</v>
      </c>
      <c r="H1040" s="821"/>
      <c r="I1040" s="824" t="s">
        <v>1249</v>
      </c>
      <c r="J1040" s="813" t="s">
        <v>1269</v>
      </c>
      <c r="K1040" s="813" t="s">
        <v>1270</v>
      </c>
    </row>
    <row r="1041" spans="1:11">
      <c r="A1041" s="816"/>
      <c r="B1041" s="817"/>
      <c r="C1041" s="817"/>
      <c r="D1041" s="817"/>
      <c r="E1041" s="817"/>
      <c r="F1041" s="819"/>
      <c r="G1041" s="822"/>
      <c r="H1041" s="823"/>
      <c r="I1041" s="824"/>
      <c r="J1041" s="813"/>
      <c r="K1041" s="824"/>
    </row>
    <row r="1042" spans="1:11">
      <c r="A1042" s="444" t="s">
        <v>1347</v>
      </c>
      <c r="B1042" s="421" t="s">
        <v>1348</v>
      </c>
      <c r="C1042" s="421"/>
      <c r="D1042" s="421"/>
      <c r="E1042" s="421"/>
      <c r="F1042" s="414"/>
      <c r="G1042" s="825">
        <v>1</v>
      </c>
      <c r="H1042" s="826"/>
      <c r="I1042" s="453" t="s">
        <v>1339</v>
      </c>
      <c r="J1042" s="503">
        <v>3903.51</v>
      </c>
      <c r="K1042" s="418">
        <v>3903.51</v>
      </c>
    </row>
    <row r="1043" spans="1:11">
      <c r="A1043" s="444"/>
      <c r="B1043" s="421"/>
      <c r="C1043" s="421"/>
      <c r="D1043" s="421"/>
      <c r="E1043" s="421"/>
      <c r="F1043" s="422"/>
      <c r="G1043" s="827"/>
      <c r="H1043" s="828"/>
      <c r="I1043" s="457"/>
      <c r="J1043" s="458"/>
      <c r="K1043" s="426"/>
    </row>
    <row r="1044" spans="1:11">
      <c r="A1044" s="444"/>
      <c r="B1044" s="421"/>
      <c r="C1044" s="421"/>
      <c r="D1044" s="421"/>
      <c r="E1044" s="421"/>
      <c r="F1044" s="422"/>
      <c r="G1044" s="827"/>
      <c r="H1044" s="828"/>
      <c r="I1044" s="457"/>
      <c r="J1044" s="458"/>
      <c r="K1044" s="426"/>
    </row>
    <row r="1045" spans="1:11">
      <c r="A1045" s="444"/>
      <c r="B1045" s="421"/>
      <c r="C1045" s="421"/>
      <c r="D1045" s="421"/>
      <c r="E1045" s="421"/>
      <c r="F1045" s="422"/>
      <c r="G1045" s="827"/>
      <c r="H1045" s="828"/>
      <c r="I1045" s="457"/>
      <c r="J1045" s="458"/>
      <c r="K1045" s="426"/>
    </row>
    <row r="1046" spans="1:11">
      <c r="A1046" s="833" t="s">
        <v>1271</v>
      </c>
      <c r="B1046" s="834"/>
      <c r="C1046" s="834"/>
      <c r="D1046" s="834"/>
      <c r="E1046" s="834"/>
      <c r="F1046" s="834"/>
      <c r="G1046" s="834"/>
      <c r="H1046" s="834"/>
      <c r="I1046" s="834"/>
      <c r="J1046" s="835"/>
      <c r="K1046" s="449">
        <v>3903.51</v>
      </c>
    </row>
    <row r="1047" spans="1:11">
      <c r="A1047" s="814" t="s">
        <v>1272</v>
      </c>
      <c r="B1047" s="815"/>
      <c r="C1047" s="815"/>
      <c r="D1047" s="815"/>
      <c r="E1047" s="815"/>
      <c r="F1047" s="818"/>
      <c r="G1047" s="820" t="s">
        <v>1268</v>
      </c>
      <c r="H1047" s="821"/>
      <c r="I1047" s="824" t="s">
        <v>1249</v>
      </c>
      <c r="J1047" s="813" t="s">
        <v>1269</v>
      </c>
      <c r="K1047" s="813" t="s">
        <v>1270</v>
      </c>
    </row>
    <row r="1048" spans="1:11">
      <c r="A1048" s="816"/>
      <c r="B1048" s="817"/>
      <c r="C1048" s="817"/>
      <c r="D1048" s="817"/>
      <c r="E1048" s="817"/>
      <c r="F1048" s="819"/>
      <c r="G1048" s="822"/>
      <c r="H1048" s="823"/>
      <c r="I1048" s="824"/>
      <c r="J1048" s="813"/>
      <c r="K1048" s="824"/>
    </row>
    <row r="1049" spans="1:11">
      <c r="A1049" s="444"/>
      <c r="B1049" s="421"/>
      <c r="C1049" s="421"/>
      <c r="D1049" s="421"/>
      <c r="E1049" s="421"/>
      <c r="F1049" s="422"/>
      <c r="G1049" s="827"/>
      <c r="H1049" s="828"/>
      <c r="I1049" s="457"/>
      <c r="J1049" s="458"/>
      <c r="K1049" s="426"/>
    </row>
    <row r="1050" spans="1:11">
      <c r="A1050" s="444"/>
      <c r="B1050" s="421"/>
      <c r="C1050" s="421"/>
      <c r="D1050" s="421"/>
      <c r="E1050" s="421"/>
      <c r="F1050" s="422"/>
      <c r="G1050" s="827"/>
      <c r="H1050" s="828"/>
      <c r="I1050" s="457"/>
      <c r="J1050" s="458"/>
      <c r="K1050" s="426"/>
    </row>
    <row r="1051" spans="1:11">
      <c r="A1051" s="444"/>
      <c r="B1051" s="421"/>
      <c r="C1051" s="421"/>
      <c r="D1051" s="421"/>
      <c r="E1051" s="421"/>
      <c r="F1051" s="422"/>
      <c r="G1051" s="827"/>
      <c r="H1051" s="828"/>
      <c r="I1051" s="457"/>
      <c r="J1051" s="458"/>
      <c r="K1051" s="426"/>
    </row>
    <row r="1052" spans="1:11">
      <c r="A1052" s="445"/>
      <c r="B1052" s="429"/>
      <c r="C1052" s="429"/>
      <c r="D1052" s="429"/>
      <c r="E1052" s="429"/>
      <c r="F1052" s="430"/>
      <c r="G1052" s="831"/>
      <c r="H1052" s="832"/>
      <c r="I1052" s="460"/>
      <c r="J1052" s="461"/>
      <c r="K1052" s="434"/>
    </row>
    <row r="1053" spans="1:11">
      <c r="A1053" s="833" t="s">
        <v>1273</v>
      </c>
      <c r="B1053" s="834"/>
      <c r="C1053" s="834"/>
      <c r="D1053" s="834"/>
      <c r="E1053" s="834"/>
      <c r="F1053" s="834"/>
      <c r="G1053" s="834"/>
      <c r="H1053" s="834"/>
      <c r="I1053" s="834"/>
      <c r="J1053" s="835"/>
      <c r="K1053" s="459"/>
    </row>
    <row r="1054" spans="1:11">
      <c r="A1054" s="814" t="s">
        <v>1274</v>
      </c>
      <c r="B1054" s="815"/>
      <c r="C1054" s="815"/>
      <c r="D1054" s="815"/>
      <c r="E1054" s="815"/>
      <c r="F1054" s="818"/>
      <c r="G1054" s="820" t="s">
        <v>1268</v>
      </c>
      <c r="H1054" s="821"/>
      <c r="I1054" s="824" t="s">
        <v>1249</v>
      </c>
      <c r="J1054" s="813" t="s">
        <v>1269</v>
      </c>
      <c r="K1054" s="813" t="s">
        <v>1270</v>
      </c>
    </row>
    <row r="1055" spans="1:11">
      <c r="A1055" s="816"/>
      <c r="B1055" s="817"/>
      <c r="C1055" s="817"/>
      <c r="D1055" s="817"/>
      <c r="E1055" s="817"/>
      <c r="F1055" s="819"/>
      <c r="G1055" s="822"/>
      <c r="H1055" s="823"/>
      <c r="I1055" s="824"/>
      <c r="J1055" s="813"/>
      <c r="K1055" s="824"/>
    </row>
    <row r="1056" spans="1:11">
      <c r="A1056" s="444"/>
      <c r="B1056" s="421"/>
      <c r="C1056" s="421"/>
      <c r="D1056" s="421"/>
      <c r="E1056" s="421"/>
      <c r="F1056" s="422"/>
      <c r="G1056" s="827"/>
      <c r="H1056" s="828"/>
      <c r="I1056" s="457"/>
      <c r="J1056" s="458"/>
      <c r="K1056" s="426"/>
    </row>
    <row r="1057" spans="1:11">
      <c r="A1057" s="444"/>
      <c r="B1057" s="421"/>
      <c r="C1057" s="421"/>
      <c r="D1057" s="421"/>
      <c r="E1057" s="421"/>
      <c r="F1057" s="422"/>
      <c r="G1057" s="827"/>
      <c r="H1057" s="828"/>
      <c r="I1057" s="457"/>
      <c r="J1057" s="458"/>
      <c r="K1057" s="426"/>
    </row>
    <row r="1058" spans="1:11">
      <c r="A1058" s="444"/>
      <c r="B1058" s="421"/>
      <c r="C1058" s="421"/>
      <c r="D1058" s="421"/>
      <c r="E1058" s="421"/>
      <c r="F1058" s="422"/>
      <c r="G1058" s="827"/>
      <c r="H1058" s="828"/>
      <c r="I1058" s="457"/>
      <c r="J1058" s="458"/>
      <c r="K1058" s="426"/>
    </row>
    <row r="1059" spans="1:11">
      <c r="A1059" s="445"/>
      <c r="B1059" s="429"/>
      <c r="C1059" s="429"/>
      <c r="D1059" s="429"/>
      <c r="E1059" s="429"/>
      <c r="F1059" s="430"/>
      <c r="G1059" s="831"/>
      <c r="H1059" s="832"/>
      <c r="I1059" s="460"/>
      <c r="J1059" s="461"/>
      <c r="K1059" s="434"/>
    </row>
    <row r="1060" spans="1:11">
      <c r="A1060" s="833" t="s">
        <v>1275</v>
      </c>
      <c r="B1060" s="834"/>
      <c r="C1060" s="834"/>
      <c r="D1060" s="834"/>
      <c r="E1060" s="834"/>
      <c r="F1060" s="834"/>
      <c r="G1060" s="834"/>
      <c r="H1060" s="834"/>
      <c r="I1060" s="834"/>
      <c r="J1060" s="835"/>
      <c r="K1060" s="459"/>
    </row>
    <row r="1061" spans="1:11">
      <c r="A1061" s="814" t="s">
        <v>1276</v>
      </c>
      <c r="B1061" s="869"/>
      <c r="C1061" s="872" t="s">
        <v>1277</v>
      </c>
      <c r="D1061" s="462" t="s">
        <v>984</v>
      </c>
      <c r="E1061" s="874" t="s">
        <v>889</v>
      </c>
      <c r="F1061" s="874"/>
      <c r="G1061" s="875"/>
      <c r="H1061" s="876" t="s">
        <v>1278</v>
      </c>
      <c r="I1061" s="877"/>
      <c r="J1061" s="878"/>
      <c r="K1061" s="829" t="s">
        <v>1279</v>
      </c>
    </row>
    <row r="1062" spans="1:11">
      <c r="A1062" s="870"/>
      <c r="B1062" s="871"/>
      <c r="C1062" s="873"/>
      <c r="D1062" s="464"/>
      <c r="E1062" s="463" t="s">
        <v>1280</v>
      </c>
      <c r="F1062" s="465" t="s">
        <v>1281</v>
      </c>
      <c r="G1062" s="466" t="s">
        <v>1282</v>
      </c>
      <c r="H1062" s="463" t="s">
        <v>1280</v>
      </c>
      <c r="I1062" s="465" t="s">
        <v>1281</v>
      </c>
      <c r="J1062" s="465" t="s">
        <v>1282</v>
      </c>
      <c r="K1062" s="830"/>
    </row>
    <row r="1063" spans="1:11">
      <c r="A1063" s="467"/>
      <c r="B1063" s="414"/>
      <c r="C1063" s="468"/>
      <c r="D1063" s="469"/>
      <c r="E1063" s="470"/>
      <c r="F1063" s="471"/>
      <c r="G1063" s="472"/>
      <c r="H1063" s="456"/>
      <c r="I1063" s="456"/>
      <c r="J1063" s="473"/>
      <c r="K1063" s="455"/>
    </row>
    <row r="1064" spans="1:11">
      <c r="A1064" s="444"/>
      <c r="B1064" s="421"/>
      <c r="C1064" s="468"/>
      <c r="D1064" s="474"/>
      <c r="E1064" s="475"/>
      <c r="F1064" s="476"/>
      <c r="G1064" s="477"/>
      <c r="H1064" s="456"/>
      <c r="I1064" s="456"/>
      <c r="J1064" s="473"/>
      <c r="K1064" s="426"/>
    </row>
    <row r="1065" spans="1:11">
      <c r="A1065" s="444"/>
      <c r="B1065" s="421"/>
      <c r="C1065" s="468"/>
      <c r="D1065" s="474"/>
      <c r="E1065" s="475"/>
      <c r="F1065" s="476"/>
      <c r="G1065" s="477"/>
      <c r="H1065" s="456"/>
      <c r="I1065" s="456"/>
      <c r="J1065" s="473"/>
      <c r="K1065" s="426"/>
    </row>
    <row r="1066" spans="1:11">
      <c r="A1066" s="445"/>
      <c r="B1066" s="429"/>
      <c r="C1066" s="478"/>
      <c r="D1066" s="479"/>
      <c r="E1066" s="480"/>
      <c r="F1066" s="481"/>
      <c r="G1066" s="482"/>
      <c r="H1066" s="456"/>
      <c r="I1066" s="456"/>
      <c r="J1066" s="473"/>
      <c r="K1066" s="434"/>
    </row>
    <row r="1067" spans="1:11">
      <c r="A1067" s="811" t="s">
        <v>1283</v>
      </c>
      <c r="B1067" s="809"/>
      <c r="C1067" s="809"/>
      <c r="D1067" s="812"/>
      <c r="E1067" s="809"/>
      <c r="F1067" s="809"/>
      <c r="G1067" s="809"/>
      <c r="H1067" s="809"/>
      <c r="I1067" s="809"/>
      <c r="J1067" s="810"/>
      <c r="K1067" s="459"/>
    </row>
    <row r="1068" spans="1:11">
      <c r="A1068" s="808" t="s">
        <v>1284</v>
      </c>
      <c r="B1068" s="809"/>
      <c r="C1068" s="809"/>
      <c r="D1068" s="809"/>
      <c r="E1068" s="809"/>
      <c r="F1068" s="809"/>
      <c r="G1068" s="809"/>
      <c r="H1068" s="809"/>
      <c r="I1068" s="809"/>
      <c r="J1068" s="810"/>
      <c r="K1068" s="449">
        <v>3903.51</v>
      </c>
    </row>
    <row r="1069" spans="1:11">
      <c r="A1069" s="808" t="s">
        <v>1225</v>
      </c>
      <c r="B1069" s="809"/>
      <c r="C1069" s="809"/>
      <c r="D1069" s="809"/>
      <c r="E1069" s="809"/>
      <c r="F1069" s="809"/>
      <c r="G1069" s="809"/>
      <c r="H1069" s="809"/>
      <c r="I1069" s="809"/>
      <c r="J1069" s="810"/>
      <c r="K1069" s="449">
        <v>462.56</v>
      </c>
    </row>
    <row r="1070" spans="1:11">
      <c r="A1070" s="808" t="s">
        <v>1285</v>
      </c>
      <c r="B1070" s="809"/>
      <c r="C1070" s="809"/>
      <c r="D1070" s="809"/>
      <c r="E1070" s="809"/>
      <c r="F1070" s="809"/>
      <c r="G1070" s="809"/>
      <c r="H1070" s="809"/>
      <c r="I1070" s="809"/>
      <c r="J1070" s="810"/>
      <c r="K1070" s="449">
        <v>4366.0700000000006</v>
      </c>
    </row>
    <row r="1073" spans="1:11">
      <c r="A1073" s="937" t="s">
        <v>1226</v>
      </c>
      <c r="B1073" s="938"/>
      <c r="C1073" s="938"/>
      <c r="D1073" s="938"/>
      <c r="E1073" s="938"/>
      <c r="F1073" s="938"/>
      <c r="G1073" s="938"/>
      <c r="H1073" s="938"/>
      <c r="I1073" s="938"/>
      <c r="J1073" s="938"/>
      <c r="K1073" s="939"/>
    </row>
    <row r="1074" spans="1:11">
      <c r="A1074" s="393" t="s">
        <v>1227</v>
      </c>
      <c r="B1074" s="394"/>
      <c r="C1074" s="940"/>
      <c r="D1074" s="940"/>
      <c r="E1074" s="940"/>
      <c r="F1074" s="940"/>
      <c r="G1074" s="940"/>
      <c r="H1074" s="940"/>
      <c r="I1074" s="940"/>
      <c r="J1074" s="940"/>
      <c r="K1074" s="941"/>
    </row>
    <row r="1075" spans="1:11">
      <c r="A1075" s="393" t="s">
        <v>1228</v>
      </c>
      <c r="B1075" s="394"/>
      <c r="C1075" s="395" t="s">
        <v>1229</v>
      </c>
      <c r="E1075" s="942"/>
      <c r="F1075" s="942"/>
      <c r="G1075" s="942"/>
      <c r="H1075" s="397"/>
      <c r="I1075" s="395" t="s">
        <v>1230</v>
      </c>
      <c r="J1075" s="943"/>
      <c r="K1075" s="944"/>
    </row>
    <row r="1076" spans="1:11">
      <c r="A1076" s="398" t="s">
        <v>1231</v>
      </c>
      <c r="B1076" s="399" t="s">
        <v>1349</v>
      </c>
      <c r="C1076" s="400"/>
      <c r="D1076" s="400"/>
      <c r="E1076" s="400"/>
      <c r="F1076" s="400"/>
      <c r="G1076" s="400"/>
      <c r="H1076" s="400"/>
      <c r="I1076" s="400"/>
      <c r="J1076" s="400"/>
      <c r="K1076" s="401"/>
    </row>
    <row r="1077" spans="1:11">
      <c r="A1077" s="402" t="s">
        <v>1233</v>
      </c>
      <c r="B1077" s="403"/>
      <c r="D1077" s="404"/>
      <c r="E1077" s="404"/>
      <c r="F1077" s="404"/>
      <c r="G1077" s="404"/>
      <c r="H1077" s="404"/>
      <c r="I1077" s="405"/>
      <c r="J1077" s="406" t="s">
        <v>1234</v>
      </c>
      <c r="K1077" s="407"/>
    </row>
    <row r="1078" spans="1:11">
      <c r="A1078" s="929" t="s">
        <v>1350</v>
      </c>
      <c r="B1078" s="930"/>
      <c r="C1078" s="930"/>
      <c r="D1078" s="930"/>
      <c r="E1078" s="930"/>
      <c r="F1078" s="930"/>
      <c r="G1078" s="930"/>
      <c r="H1078" s="930"/>
      <c r="I1078" s="931"/>
      <c r="J1078" s="408" t="s">
        <v>1236</v>
      </c>
      <c r="K1078" s="407" t="s">
        <v>1339</v>
      </c>
    </row>
    <row r="1079" spans="1:11">
      <c r="A1079" s="870" t="s">
        <v>1238</v>
      </c>
      <c r="B1079" s="932"/>
      <c r="C1079" s="815"/>
      <c r="D1079" s="815"/>
      <c r="E1079" s="869"/>
      <c r="F1079" s="409" t="s">
        <v>1239</v>
      </c>
      <c r="G1079" s="933" t="s">
        <v>1240</v>
      </c>
      <c r="H1079" s="934"/>
      <c r="I1079" s="830" t="s">
        <v>1241</v>
      </c>
      <c r="J1079" s="830"/>
      <c r="K1079" s="925" t="s">
        <v>1242</v>
      </c>
    </row>
    <row r="1080" spans="1:11" ht="23.25" customHeight="1">
      <c r="A1080" s="870"/>
      <c r="B1080" s="932"/>
      <c r="C1080" s="932"/>
      <c r="D1080" s="932"/>
      <c r="E1080" s="871"/>
      <c r="F1080" s="409"/>
      <c r="G1080" s="409" t="s">
        <v>1243</v>
      </c>
      <c r="H1080" s="410" t="s">
        <v>1244</v>
      </c>
      <c r="I1080" s="409" t="s">
        <v>1245</v>
      </c>
      <c r="J1080" s="409" t="s">
        <v>1244</v>
      </c>
      <c r="K1080" s="926"/>
    </row>
    <row r="1081" spans="1:11">
      <c r="A1081" s="498"/>
      <c r="B1081" s="413"/>
      <c r="C1081" s="413"/>
      <c r="D1081" s="413"/>
      <c r="E1081" s="414"/>
      <c r="F1081" s="415"/>
      <c r="G1081" s="499"/>
      <c r="H1081" s="500"/>
      <c r="I1081" s="455"/>
      <c r="J1081" s="455"/>
      <c r="K1081" s="501"/>
    </row>
    <row r="1082" spans="1:11">
      <c r="A1082" s="420"/>
      <c r="B1082" s="421"/>
      <c r="C1082" s="421"/>
      <c r="D1082" s="421"/>
      <c r="E1082" s="422"/>
      <c r="F1082" s="423"/>
      <c r="G1082" s="424"/>
      <c r="H1082" s="425"/>
      <c r="I1082" s="426"/>
      <c r="J1082" s="426"/>
      <c r="K1082" s="427"/>
    </row>
    <row r="1083" spans="1:11" s="194" customFormat="1">
      <c r="A1083" s="420"/>
      <c r="B1083" s="421"/>
      <c r="C1083" s="421"/>
      <c r="D1083" s="421"/>
      <c r="E1083" s="422"/>
      <c r="F1083" s="423"/>
      <c r="G1083" s="424"/>
      <c r="H1083" s="425"/>
      <c r="I1083" s="426"/>
      <c r="J1083" s="426"/>
      <c r="K1083" s="427"/>
    </row>
    <row r="1084" spans="1:11" s="194" customFormat="1">
      <c r="A1084" s="420"/>
      <c r="B1084" s="421"/>
      <c r="C1084" s="421"/>
      <c r="D1084" s="421"/>
      <c r="E1084" s="422"/>
      <c r="F1084" s="423"/>
      <c r="G1084" s="424"/>
      <c r="H1084" s="425"/>
      <c r="I1084" s="426"/>
      <c r="J1084" s="426"/>
      <c r="K1084" s="427"/>
    </row>
    <row r="1085" spans="1:11" s="194" customFormat="1">
      <c r="A1085" s="420"/>
      <c r="B1085" s="421"/>
      <c r="C1085" s="421"/>
      <c r="D1085" s="421"/>
      <c r="E1085" s="422"/>
      <c r="F1085" s="423"/>
      <c r="G1085" s="424"/>
      <c r="H1085" s="425"/>
      <c r="I1085" s="426"/>
      <c r="J1085" s="426"/>
      <c r="K1085" s="427"/>
    </row>
    <row r="1086" spans="1:11" s="194" customFormat="1">
      <c r="A1086" s="420"/>
      <c r="B1086" s="421"/>
      <c r="C1086" s="421"/>
      <c r="D1086" s="421"/>
      <c r="E1086" s="422"/>
      <c r="F1086" s="423"/>
      <c r="G1086" s="424"/>
      <c r="H1086" s="425"/>
      <c r="I1086" s="426"/>
      <c r="J1086" s="426"/>
      <c r="K1086" s="427"/>
    </row>
    <row r="1087" spans="1:11" s="194" customFormat="1">
      <c r="A1087" s="420"/>
      <c r="B1087" s="421"/>
      <c r="C1087" s="421"/>
      <c r="D1087" s="421"/>
      <c r="E1087" s="422"/>
      <c r="F1087" s="423"/>
      <c r="G1087" s="424"/>
      <c r="H1087" s="425"/>
      <c r="I1087" s="426"/>
      <c r="J1087" s="426"/>
      <c r="K1087" s="427"/>
    </row>
    <row r="1088" spans="1:11" s="194" customFormat="1">
      <c r="A1088" s="428"/>
      <c r="B1088" s="429"/>
      <c r="C1088" s="429"/>
      <c r="D1088" s="429"/>
      <c r="E1088" s="430"/>
      <c r="F1088" s="431"/>
      <c r="G1088" s="432"/>
      <c r="H1088" s="433"/>
      <c r="I1088" s="434"/>
      <c r="J1088" s="434"/>
      <c r="K1088" s="435"/>
    </row>
    <row r="1089" spans="1:11" s="194" customFormat="1">
      <c r="A1089" s="935" t="s">
        <v>1247</v>
      </c>
      <c r="B1089" s="936"/>
      <c r="C1089" s="936"/>
      <c r="D1089" s="936"/>
      <c r="E1089" s="936"/>
      <c r="F1089" s="834"/>
      <c r="G1089" s="834"/>
      <c r="H1089" s="834"/>
      <c r="I1089" s="834"/>
      <c r="J1089" s="835"/>
      <c r="K1089" s="502"/>
    </row>
    <row r="1090" spans="1:11" s="194" customFormat="1">
      <c r="A1090" s="814" t="s">
        <v>1248</v>
      </c>
      <c r="B1090" s="815"/>
      <c r="C1090" s="815"/>
      <c r="D1090" s="815"/>
      <c r="E1090" s="815"/>
      <c r="F1090" s="437"/>
      <c r="G1090" s="437"/>
      <c r="H1090" s="921" t="s">
        <v>1239</v>
      </c>
      <c r="I1090" s="923" t="s">
        <v>1249</v>
      </c>
      <c r="J1090" s="925" t="s">
        <v>1250</v>
      </c>
      <c r="K1090" s="925" t="s">
        <v>1242</v>
      </c>
    </row>
    <row r="1091" spans="1:11" ht="15">
      <c r="A1091" s="816"/>
      <c r="B1091" s="817"/>
      <c r="C1091" s="817"/>
      <c r="D1091" s="817"/>
      <c r="E1091" s="817"/>
      <c r="F1091" s="438"/>
      <c r="G1091" s="666"/>
      <c r="H1091" s="922"/>
      <c r="I1091" s="924"/>
      <c r="J1091" s="926"/>
      <c r="K1091" s="926"/>
    </row>
    <row r="1092" spans="1:11" ht="15.75" customHeight="1">
      <c r="A1092" s="467"/>
      <c r="B1092" s="927"/>
      <c r="C1092" s="927"/>
      <c r="D1092" s="927"/>
      <c r="E1092" s="927"/>
      <c r="F1092" s="927"/>
      <c r="G1092" s="928"/>
      <c r="H1092" s="440"/>
      <c r="I1092" s="441"/>
      <c r="J1092" s="426"/>
      <c r="K1092" s="426"/>
    </row>
    <row r="1093" spans="1:11" ht="21.75" customHeight="1">
      <c r="A1093" s="444"/>
      <c r="B1093" s="919"/>
      <c r="C1093" s="919"/>
      <c r="D1093" s="919"/>
      <c r="E1093" s="919"/>
      <c r="F1093" s="919"/>
      <c r="G1093" s="920"/>
      <c r="H1093" s="440"/>
      <c r="I1093" s="441"/>
      <c r="J1093" s="426"/>
      <c r="K1093" s="426"/>
    </row>
    <row r="1094" spans="1:11">
      <c r="A1094" s="444"/>
      <c r="B1094" s="919"/>
      <c r="C1094" s="919"/>
      <c r="D1094" s="919"/>
      <c r="E1094" s="919"/>
      <c r="F1094" s="919"/>
      <c r="G1094" s="920"/>
      <c r="H1094" s="440"/>
      <c r="I1094" s="441"/>
      <c r="J1094" s="426"/>
      <c r="K1094" s="426"/>
    </row>
    <row r="1095" spans="1:11">
      <c r="A1095" s="444"/>
      <c r="B1095" s="919"/>
      <c r="C1095" s="919"/>
      <c r="D1095" s="919"/>
      <c r="E1095" s="919"/>
      <c r="F1095" s="919"/>
      <c r="G1095" s="920"/>
      <c r="H1095" s="440"/>
      <c r="I1095" s="441"/>
      <c r="J1095" s="426"/>
      <c r="K1095" s="426"/>
    </row>
    <row r="1096" spans="1:11">
      <c r="A1096" s="444"/>
      <c r="B1096" s="919"/>
      <c r="C1096" s="919"/>
      <c r="D1096" s="919"/>
      <c r="E1096" s="919"/>
      <c r="F1096" s="919"/>
      <c r="G1096" s="920"/>
      <c r="H1096" s="440"/>
      <c r="I1096" s="441"/>
      <c r="J1096" s="426"/>
      <c r="K1096" s="426"/>
    </row>
    <row r="1097" spans="1:11">
      <c r="A1097" s="444"/>
      <c r="B1097" s="919"/>
      <c r="C1097" s="919"/>
      <c r="D1097" s="919"/>
      <c r="E1097" s="919"/>
      <c r="F1097" s="919"/>
      <c r="G1097" s="920"/>
      <c r="H1097" s="440"/>
      <c r="I1097" s="441"/>
      <c r="J1097" s="426"/>
      <c r="K1097" s="426"/>
    </row>
    <row r="1098" spans="1:11">
      <c r="A1098" s="444"/>
      <c r="B1098" s="919"/>
      <c r="C1098" s="919"/>
      <c r="D1098" s="919"/>
      <c r="E1098" s="919"/>
      <c r="F1098" s="919"/>
      <c r="G1098" s="920"/>
      <c r="H1098" s="440"/>
      <c r="I1098" s="441"/>
      <c r="J1098" s="426"/>
      <c r="K1098" s="426"/>
    </row>
    <row r="1099" spans="1:11">
      <c r="A1099" s="445"/>
      <c r="B1099" s="879"/>
      <c r="C1099" s="879"/>
      <c r="D1099" s="879"/>
      <c r="E1099" s="879"/>
      <c r="F1099" s="879"/>
      <c r="G1099" s="880"/>
      <c r="H1099" s="446"/>
      <c r="I1099" s="447"/>
      <c r="J1099" s="434"/>
      <c r="K1099" s="434"/>
    </row>
    <row r="1100" spans="1:11" ht="15">
      <c r="A1100" s="448"/>
      <c r="C1100" s="667"/>
      <c r="D1100" s="833" t="s">
        <v>1263</v>
      </c>
      <c r="E1100" s="834"/>
      <c r="F1100" s="834"/>
      <c r="G1100" s="834"/>
      <c r="H1100" s="834"/>
      <c r="I1100" s="834"/>
      <c r="J1100" s="835"/>
      <c r="K1100" s="459"/>
    </row>
    <row r="1101" spans="1:11">
      <c r="A1101" s="448" t="s">
        <v>1264</v>
      </c>
      <c r="B1101" s="437"/>
      <c r="C1101" s="450">
        <v>1</v>
      </c>
      <c r="D1101" s="881" t="s">
        <v>1265</v>
      </c>
      <c r="E1101" s="882"/>
      <c r="F1101" s="882"/>
      <c r="G1101" s="882"/>
      <c r="H1101" s="882"/>
      <c r="I1101" s="882"/>
      <c r="J1101" s="883"/>
      <c r="K1101" s="459"/>
    </row>
    <row r="1102" spans="1:11">
      <c r="A1102" s="451"/>
      <c r="B1102" s="437"/>
      <c r="C1102" s="452"/>
      <c r="D1102" s="918" t="s">
        <v>1266</v>
      </c>
      <c r="E1102" s="918"/>
      <c r="F1102" s="834"/>
      <c r="G1102" s="834"/>
      <c r="H1102" s="834"/>
      <c r="I1102" s="834"/>
      <c r="J1102" s="835"/>
      <c r="K1102" s="459"/>
    </row>
    <row r="1103" spans="1:11">
      <c r="A1103" s="814" t="s">
        <v>1267</v>
      </c>
      <c r="B1103" s="815"/>
      <c r="C1103" s="815"/>
      <c r="D1103" s="815"/>
      <c r="E1103" s="815"/>
      <c r="F1103" s="818"/>
      <c r="G1103" s="820" t="s">
        <v>1268</v>
      </c>
      <c r="H1103" s="821"/>
      <c r="I1103" s="824" t="s">
        <v>1249</v>
      </c>
      <c r="J1103" s="813" t="s">
        <v>1269</v>
      </c>
      <c r="K1103" s="813" t="s">
        <v>1270</v>
      </c>
    </row>
    <row r="1104" spans="1:11">
      <c r="A1104" s="816"/>
      <c r="B1104" s="817"/>
      <c r="C1104" s="817"/>
      <c r="D1104" s="817"/>
      <c r="E1104" s="817"/>
      <c r="F1104" s="819"/>
      <c r="G1104" s="822"/>
      <c r="H1104" s="823"/>
      <c r="I1104" s="824"/>
      <c r="J1104" s="813"/>
      <c r="K1104" s="824"/>
    </row>
    <row r="1105" spans="1:11">
      <c r="A1105" s="444" t="s">
        <v>1351</v>
      </c>
      <c r="B1105" s="421" t="s">
        <v>1352</v>
      </c>
      <c r="C1105" s="421"/>
      <c r="D1105" s="421"/>
      <c r="E1105" s="421"/>
      <c r="F1105" s="414"/>
      <c r="G1105" s="825">
        <v>1</v>
      </c>
      <c r="H1105" s="826"/>
      <c r="I1105" s="453" t="s">
        <v>1339</v>
      </c>
      <c r="J1105" s="503">
        <v>5628.73</v>
      </c>
      <c r="K1105" s="418">
        <v>5628.73</v>
      </c>
    </row>
    <row r="1106" spans="1:11">
      <c r="A1106" s="444"/>
      <c r="B1106" s="421"/>
      <c r="C1106" s="421"/>
      <c r="D1106" s="421"/>
      <c r="E1106" s="421"/>
      <c r="F1106" s="422"/>
      <c r="G1106" s="827"/>
      <c r="H1106" s="828"/>
      <c r="I1106" s="457"/>
      <c r="J1106" s="458"/>
      <c r="K1106" s="426"/>
    </row>
    <row r="1107" spans="1:11">
      <c r="A1107" s="444"/>
      <c r="B1107" s="421"/>
      <c r="C1107" s="421"/>
      <c r="D1107" s="421"/>
      <c r="E1107" s="421"/>
      <c r="F1107" s="422"/>
      <c r="G1107" s="827"/>
      <c r="H1107" s="828"/>
      <c r="I1107" s="457"/>
      <c r="J1107" s="458"/>
      <c r="K1107" s="426"/>
    </row>
    <row r="1108" spans="1:11">
      <c r="A1108" s="444"/>
      <c r="B1108" s="421"/>
      <c r="C1108" s="421"/>
      <c r="D1108" s="421"/>
      <c r="E1108" s="421"/>
      <c r="F1108" s="422"/>
      <c r="G1108" s="827"/>
      <c r="H1108" s="828"/>
      <c r="I1108" s="457"/>
      <c r="J1108" s="458"/>
      <c r="K1108" s="426"/>
    </row>
    <row r="1109" spans="1:11">
      <c r="A1109" s="833" t="s">
        <v>1271</v>
      </c>
      <c r="B1109" s="834"/>
      <c r="C1109" s="834"/>
      <c r="D1109" s="834"/>
      <c r="E1109" s="834"/>
      <c r="F1109" s="834"/>
      <c r="G1109" s="834"/>
      <c r="H1109" s="834"/>
      <c r="I1109" s="834"/>
      <c r="J1109" s="835"/>
      <c r="K1109" s="449">
        <v>5628.73</v>
      </c>
    </row>
    <row r="1110" spans="1:11">
      <c r="A1110" s="814" t="s">
        <v>1272</v>
      </c>
      <c r="B1110" s="815"/>
      <c r="C1110" s="815"/>
      <c r="D1110" s="815"/>
      <c r="E1110" s="815"/>
      <c r="F1110" s="818"/>
      <c r="G1110" s="820" t="s">
        <v>1268</v>
      </c>
      <c r="H1110" s="821"/>
      <c r="I1110" s="824" t="s">
        <v>1249</v>
      </c>
      <c r="J1110" s="813" t="s">
        <v>1269</v>
      </c>
      <c r="K1110" s="813" t="s">
        <v>1270</v>
      </c>
    </row>
    <row r="1111" spans="1:11">
      <c r="A1111" s="816"/>
      <c r="B1111" s="817"/>
      <c r="C1111" s="817"/>
      <c r="D1111" s="817"/>
      <c r="E1111" s="817"/>
      <c r="F1111" s="819"/>
      <c r="G1111" s="822"/>
      <c r="H1111" s="823"/>
      <c r="I1111" s="824"/>
      <c r="J1111" s="813"/>
      <c r="K1111" s="824"/>
    </row>
    <row r="1112" spans="1:11">
      <c r="A1112" s="444"/>
      <c r="B1112" s="421"/>
      <c r="C1112" s="421"/>
      <c r="D1112" s="421"/>
      <c r="E1112" s="421"/>
      <c r="F1112" s="422"/>
      <c r="G1112" s="827"/>
      <c r="H1112" s="828"/>
      <c r="I1112" s="457"/>
      <c r="J1112" s="458"/>
      <c r="K1112" s="426"/>
    </row>
    <row r="1113" spans="1:11">
      <c r="A1113" s="444"/>
      <c r="B1113" s="421"/>
      <c r="C1113" s="421"/>
      <c r="D1113" s="421"/>
      <c r="E1113" s="421"/>
      <c r="F1113" s="422"/>
      <c r="G1113" s="827"/>
      <c r="H1113" s="828"/>
      <c r="I1113" s="457"/>
      <c r="J1113" s="458"/>
      <c r="K1113" s="426"/>
    </row>
    <row r="1114" spans="1:11">
      <c r="A1114" s="444"/>
      <c r="B1114" s="421"/>
      <c r="C1114" s="421"/>
      <c r="D1114" s="421"/>
      <c r="E1114" s="421"/>
      <c r="F1114" s="422"/>
      <c r="G1114" s="827"/>
      <c r="H1114" s="828"/>
      <c r="I1114" s="457"/>
      <c r="J1114" s="458"/>
      <c r="K1114" s="426"/>
    </row>
    <row r="1115" spans="1:11">
      <c r="A1115" s="445"/>
      <c r="B1115" s="429"/>
      <c r="C1115" s="429"/>
      <c r="D1115" s="429"/>
      <c r="E1115" s="429"/>
      <c r="F1115" s="430"/>
      <c r="G1115" s="831"/>
      <c r="H1115" s="832"/>
      <c r="I1115" s="460"/>
      <c r="J1115" s="461"/>
      <c r="K1115" s="434"/>
    </row>
    <row r="1116" spans="1:11">
      <c r="A1116" s="833" t="s">
        <v>1273</v>
      </c>
      <c r="B1116" s="834"/>
      <c r="C1116" s="834"/>
      <c r="D1116" s="834"/>
      <c r="E1116" s="834"/>
      <c r="F1116" s="834"/>
      <c r="G1116" s="834"/>
      <c r="H1116" s="834"/>
      <c r="I1116" s="834"/>
      <c r="J1116" s="835"/>
      <c r="K1116" s="459"/>
    </row>
    <row r="1117" spans="1:11">
      <c r="A1117" s="814" t="s">
        <v>1274</v>
      </c>
      <c r="B1117" s="815"/>
      <c r="C1117" s="815"/>
      <c r="D1117" s="815"/>
      <c r="E1117" s="815"/>
      <c r="F1117" s="818"/>
      <c r="G1117" s="820" t="s">
        <v>1268</v>
      </c>
      <c r="H1117" s="821"/>
      <c r="I1117" s="824" t="s">
        <v>1249</v>
      </c>
      <c r="J1117" s="813" t="s">
        <v>1269</v>
      </c>
      <c r="K1117" s="813" t="s">
        <v>1270</v>
      </c>
    </row>
    <row r="1118" spans="1:11">
      <c r="A1118" s="816"/>
      <c r="B1118" s="817"/>
      <c r="C1118" s="817"/>
      <c r="D1118" s="817"/>
      <c r="E1118" s="817"/>
      <c r="F1118" s="819"/>
      <c r="G1118" s="822"/>
      <c r="H1118" s="823"/>
      <c r="I1118" s="824"/>
      <c r="J1118" s="813"/>
      <c r="K1118" s="824"/>
    </row>
    <row r="1119" spans="1:11">
      <c r="A1119" s="444"/>
      <c r="B1119" s="421"/>
      <c r="C1119" s="421"/>
      <c r="D1119" s="421"/>
      <c r="E1119" s="421"/>
      <c r="F1119" s="422"/>
      <c r="G1119" s="827"/>
      <c r="H1119" s="828"/>
      <c r="I1119" s="457"/>
      <c r="J1119" s="458"/>
      <c r="K1119" s="426"/>
    </row>
    <row r="1120" spans="1:11">
      <c r="A1120" s="444"/>
      <c r="B1120" s="421"/>
      <c r="C1120" s="421"/>
      <c r="D1120" s="421"/>
      <c r="E1120" s="421"/>
      <c r="F1120" s="422"/>
      <c r="G1120" s="827"/>
      <c r="H1120" s="828"/>
      <c r="I1120" s="457"/>
      <c r="J1120" s="458"/>
      <c r="K1120" s="426"/>
    </row>
    <row r="1121" spans="1:11">
      <c r="A1121" s="444"/>
      <c r="B1121" s="421"/>
      <c r="C1121" s="421"/>
      <c r="D1121" s="421"/>
      <c r="E1121" s="421"/>
      <c r="F1121" s="422"/>
      <c r="G1121" s="827"/>
      <c r="H1121" s="828"/>
      <c r="I1121" s="457"/>
      <c r="J1121" s="458"/>
      <c r="K1121" s="426"/>
    </row>
    <row r="1122" spans="1:11">
      <c r="A1122" s="445"/>
      <c r="B1122" s="429"/>
      <c r="C1122" s="429"/>
      <c r="D1122" s="429"/>
      <c r="E1122" s="429"/>
      <c r="F1122" s="430"/>
      <c r="G1122" s="831"/>
      <c r="H1122" s="832"/>
      <c r="I1122" s="460"/>
      <c r="J1122" s="461"/>
      <c r="K1122" s="434"/>
    </row>
    <row r="1123" spans="1:11">
      <c r="A1123" s="833" t="s">
        <v>1275</v>
      </c>
      <c r="B1123" s="834"/>
      <c r="C1123" s="834"/>
      <c r="D1123" s="834"/>
      <c r="E1123" s="834"/>
      <c r="F1123" s="834"/>
      <c r="G1123" s="834"/>
      <c r="H1123" s="834"/>
      <c r="I1123" s="834"/>
      <c r="J1123" s="835"/>
      <c r="K1123" s="459"/>
    </row>
    <row r="1124" spans="1:11">
      <c r="A1124" s="814" t="s">
        <v>1276</v>
      </c>
      <c r="B1124" s="869"/>
      <c r="C1124" s="872" t="s">
        <v>1277</v>
      </c>
      <c r="D1124" s="462" t="s">
        <v>984</v>
      </c>
      <c r="E1124" s="874" t="s">
        <v>889</v>
      </c>
      <c r="F1124" s="874"/>
      <c r="G1124" s="875"/>
      <c r="H1124" s="876" t="s">
        <v>1278</v>
      </c>
      <c r="I1124" s="877"/>
      <c r="J1124" s="878"/>
      <c r="K1124" s="829" t="s">
        <v>1279</v>
      </c>
    </row>
    <row r="1125" spans="1:11">
      <c r="A1125" s="870"/>
      <c r="B1125" s="871"/>
      <c r="C1125" s="873"/>
      <c r="D1125" s="464"/>
      <c r="E1125" s="463" t="s">
        <v>1280</v>
      </c>
      <c r="F1125" s="465" t="s">
        <v>1281</v>
      </c>
      <c r="G1125" s="466" t="s">
        <v>1282</v>
      </c>
      <c r="H1125" s="463" t="s">
        <v>1280</v>
      </c>
      <c r="I1125" s="465" t="s">
        <v>1281</v>
      </c>
      <c r="J1125" s="465" t="s">
        <v>1282</v>
      </c>
      <c r="K1125" s="830"/>
    </row>
    <row r="1126" spans="1:11">
      <c r="A1126" s="467"/>
      <c r="B1126" s="414"/>
      <c r="C1126" s="468"/>
      <c r="D1126" s="469"/>
      <c r="E1126" s="470"/>
      <c r="F1126" s="471"/>
      <c r="G1126" s="472"/>
      <c r="H1126" s="456"/>
      <c r="I1126" s="456"/>
      <c r="J1126" s="473"/>
      <c r="K1126" s="455"/>
    </row>
    <row r="1127" spans="1:11">
      <c r="A1127" s="444"/>
      <c r="B1127" s="421"/>
      <c r="C1127" s="468"/>
      <c r="D1127" s="474"/>
      <c r="E1127" s="475"/>
      <c r="F1127" s="476"/>
      <c r="G1127" s="477"/>
      <c r="H1127" s="456"/>
      <c r="I1127" s="456"/>
      <c r="J1127" s="473"/>
      <c r="K1127" s="426"/>
    </row>
    <row r="1128" spans="1:11">
      <c r="A1128" s="444"/>
      <c r="B1128" s="421"/>
      <c r="C1128" s="468"/>
      <c r="D1128" s="474"/>
      <c r="E1128" s="475"/>
      <c r="F1128" s="476"/>
      <c r="G1128" s="477"/>
      <c r="H1128" s="456"/>
      <c r="I1128" s="456"/>
      <c r="J1128" s="473"/>
      <c r="K1128" s="426"/>
    </row>
    <row r="1129" spans="1:11">
      <c r="A1129" s="445"/>
      <c r="B1129" s="429"/>
      <c r="C1129" s="478"/>
      <c r="D1129" s="479"/>
      <c r="E1129" s="480"/>
      <c r="F1129" s="481"/>
      <c r="G1129" s="482"/>
      <c r="H1129" s="456"/>
      <c r="I1129" s="456"/>
      <c r="J1129" s="473"/>
      <c r="K1129" s="434"/>
    </row>
    <row r="1130" spans="1:11">
      <c r="A1130" s="811" t="s">
        <v>1283</v>
      </c>
      <c r="B1130" s="809"/>
      <c r="C1130" s="809"/>
      <c r="D1130" s="812"/>
      <c r="E1130" s="809"/>
      <c r="F1130" s="809"/>
      <c r="G1130" s="809"/>
      <c r="H1130" s="809"/>
      <c r="I1130" s="809"/>
      <c r="J1130" s="810"/>
      <c r="K1130" s="459"/>
    </row>
    <row r="1131" spans="1:11">
      <c r="A1131" s="808" t="s">
        <v>1284</v>
      </c>
      <c r="B1131" s="809"/>
      <c r="C1131" s="809"/>
      <c r="D1131" s="809"/>
      <c r="E1131" s="809"/>
      <c r="F1131" s="809"/>
      <c r="G1131" s="809"/>
      <c r="H1131" s="809"/>
      <c r="I1131" s="809"/>
      <c r="J1131" s="810"/>
      <c r="K1131" s="449">
        <v>5628.73</v>
      </c>
    </row>
    <row r="1132" spans="1:11">
      <c r="A1132" s="808" t="s">
        <v>1225</v>
      </c>
      <c r="B1132" s="809"/>
      <c r="C1132" s="809"/>
      <c r="D1132" s="809"/>
      <c r="E1132" s="809"/>
      <c r="F1132" s="809"/>
      <c r="G1132" s="809"/>
      <c r="H1132" s="809"/>
      <c r="I1132" s="809"/>
      <c r="J1132" s="810"/>
      <c r="K1132" s="449">
        <v>667</v>
      </c>
    </row>
    <row r="1133" spans="1:11">
      <c r="A1133" s="808" t="s">
        <v>1285</v>
      </c>
      <c r="B1133" s="809"/>
      <c r="C1133" s="809"/>
      <c r="D1133" s="809"/>
      <c r="E1133" s="809"/>
      <c r="F1133" s="809"/>
      <c r="G1133" s="809"/>
      <c r="H1133" s="809"/>
      <c r="I1133" s="809"/>
      <c r="J1133" s="810"/>
      <c r="K1133" s="449">
        <v>6295.73</v>
      </c>
    </row>
    <row r="1136" spans="1:11">
      <c r="A1136" s="937" t="s">
        <v>1226</v>
      </c>
      <c r="B1136" s="938"/>
      <c r="C1136" s="938"/>
      <c r="D1136" s="938"/>
      <c r="E1136" s="938"/>
      <c r="F1136" s="938"/>
      <c r="G1136" s="938"/>
      <c r="H1136" s="938"/>
      <c r="I1136" s="938"/>
      <c r="J1136" s="938"/>
      <c r="K1136" s="939"/>
    </row>
    <row r="1137" spans="1:11">
      <c r="A1137" s="393" t="s">
        <v>1227</v>
      </c>
      <c r="B1137" s="394"/>
      <c r="C1137" s="940"/>
      <c r="D1137" s="940"/>
      <c r="E1137" s="940"/>
      <c r="F1137" s="940"/>
      <c r="G1137" s="940"/>
      <c r="H1137" s="940"/>
      <c r="I1137" s="940"/>
      <c r="J1137" s="940"/>
      <c r="K1137" s="941"/>
    </row>
    <row r="1138" spans="1:11">
      <c r="A1138" s="393" t="s">
        <v>1228</v>
      </c>
      <c r="B1138" s="394"/>
      <c r="C1138" s="395" t="s">
        <v>1229</v>
      </c>
      <c r="E1138" s="942"/>
      <c r="F1138" s="942"/>
      <c r="G1138" s="942"/>
      <c r="H1138" s="397"/>
      <c r="I1138" s="395" t="s">
        <v>1230</v>
      </c>
      <c r="J1138" s="943"/>
      <c r="K1138" s="944"/>
    </row>
    <row r="1139" spans="1:11">
      <c r="A1139" s="398" t="s">
        <v>1231</v>
      </c>
      <c r="B1139" s="399" t="s">
        <v>1353</v>
      </c>
      <c r="C1139" s="400"/>
      <c r="D1139" s="400"/>
      <c r="E1139" s="400"/>
      <c r="F1139" s="400"/>
      <c r="G1139" s="400"/>
      <c r="H1139" s="400"/>
      <c r="I1139" s="400"/>
      <c r="J1139" s="400"/>
      <c r="K1139" s="401"/>
    </row>
    <row r="1140" spans="1:11">
      <c r="A1140" s="402" t="s">
        <v>1233</v>
      </c>
      <c r="B1140" s="403"/>
      <c r="D1140" s="404"/>
      <c r="E1140" s="404"/>
      <c r="F1140" s="404"/>
      <c r="G1140" s="404"/>
      <c r="H1140" s="404"/>
      <c r="I1140" s="405"/>
      <c r="J1140" s="406" t="s">
        <v>1234</v>
      </c>
      <c r="K1140" s="407"/>
    </row>
    <row r="1141" spans="1:11">
      <c r="A1141" s="929" t="s">
        <v>1354</v>
      </c>
      <c r="B1141" s="930"/>
      <c r="C1141" s="930"/>
      <c r="D1141" s="930"/>
      <c r="E1141" s="930"/>
      <c r="F1141" s="930"/>
      <c r="G1141" s="930"/>
      <c r="H1141" s="930"/>
      <c r="I1141" s="931"/>
      <c r="J1141" s="408" t="s">
        <v>1236</v>
      </c>
      <c r="K1141" s="407" t="s">
        <v>1355</v>
      </c>
    </row>
    <row r="1142" spans="1:11">
      <c r="A1142" s="870" t="s">
        <v>1238</v>
      </c>
      <c r="B1142" s="932"/>
      <c r="C1142" s="815"/>
      <c r="D1142" s="815"/>
      <c r="E1142" s="869"/>
      <c r="F1142" s="409" t="s">
        <v>1239</v>
      </c>
      <c r="G1142" s="933" t="s">
        <v>1240</v>
      </c>
      <c r="H1142" s="934"/>
      <c r="I1142" s="830" t="s">
        <v>1241</v>
      </c>
      <c r="J1142" s="830"/>
      <c r="K1142" s="925" t="s">
        <v>1242</v>
      </c>
    </row>
    <row r="1143" spans="1:11" ht="23.25" customHeight="1">
      <c r="A1143" s="870"/>
      <c r="B1143" s="932"/>
      <c r="C1143" s="932"/>
      <c r="D1143" s="932"/>
      <c r="E1143" s="871"/>
      <c r="F1143" s="409"/>
      <c r="G1143" s="409" t="s">
        <v>1243</v>
      </c>
      <c r="H1143" s="410" t="s">
        <v>1244</v>
      </c>
      <c r="I1143" s="497" t="s">
        <v>1245</v>
      </c>
      <c r="J1143" s="497" t="s">
        <v>1244</v>
      </c>
      <c r="K1143" s="926"/>
    </row>
    <row r="1144" spans="1:11">
      <c r="A1144" s="412">
        <v>30021</v>
      </c>
      <c r="B1144" s="413" t="s">
        <v>1320</v>
      </c>
      <c r="C1144" s="413"/>
      <c r="D1144" s="413"/>
      <c r="E1144" s="414"/>
      <c r="F1144" s="415">
        <v>1</v>
      </c>
      <c r="G1144" s="416">
        <v>1</v>
      </c>
      <c r="H1144" s="417">
        <v>0</v>
      </c>
      <c r="I1144" s="426">
        <v>227.85</v>
      </c>
      <c r="J1144" s="426">
        <v>57.76</v>
      </c>
      <c r="K1144" s="419">
        <v>227.85</v>
      </c>
    </row>
    <row r="1145" spans="1:11">
      <c r="A1145" s="420"/>
      <c r="B1145" s="421"/>
      <c r="C1145" s="421"/>
      <c r="D1145" s="421"/>
      <c r="E1145" s="422"/>
      <c r="F1145" s="423"/>
      <c r="G1145" s="424"/>
      <c r="H1145" s="425"/>
      <c r="I1145" s="426"/>
      <c r="J1145" s="426"/>
      <c r="K1145" s="427"/>
    </row>
    <row r="1146" spans="1:11" s="194" customFormat="1">
      <c r="A1146" s="420"/>
      <c r="B1146" s="421"/>
      <c r="C1146" s="421"/>
      <c r="D1146" s="421"/>
      <c r="E1146" s="422"/>
      <c r="F1146" s="423"/>
      <c r="G1146" s="424"/>
      <c r="H1146" s="425"/>
      <c r="I1146" s="426"/>
      <c r="J1146" s="426"/>
      <c r="K1146" s="427"/>
    </row>
    <row r="1147" spans="1:11" s="194" customFormat="1">
      <c r="A1147" s="420"/>
      <c r="B1147" s="421"/>
      <c r="C1147" s="421"/>
      <c r="D1147" s="421"/>
      <c r="E1147" s="422"/>
      <c r="F1147" s="423"/>
      <c r="G1147" s="424"/>
      <c r="H1147" s="425"/>
      <c r="I1147" s="426"/>
      <c r="J1147" s="426"/>
      <c r="K1147" s="427"/>
    </row>
    <row r="1148" spans="1:11" s="194" customFormat="1">
      <c r="A1148" s="420"/>
      <c r="B1148" s="421"/>
      <c r="C1148" s="421"/>
      <c r="D1148" s="421"/>
      <c r="E1148" s="422"/>
      <c r="F1148" s="423"/>
      <c r="G1148" s="424"/>
      <c r="H1148" s="425"/>
      <c r="I1148" s="426"/>
      <c r="J1148" s="426"/>
      <c r="K1148" s="427"/>
    </row>
    <row r="1149" spans="1:11" s="194" customFormat="1">
      <c r="A1149" s="420"/>
      <c r="B1149" s="421"/>
      <c r="C1149" s="421"/>
      <c r="D1149" s="421"/>
      <c r="E1149" s="422"/>
      <c r="F1149" s="423"/>
      <c r="G1149" s="424"/>
      <c r="H1149" s="425"/>
      <c r="I1149" s="426"/>
      <c r="J1149" s="426"/>
      <c r="K1149" s="427"/>
    </row>
    <row r="1150" spans="1:11" s="194" customFormat="1">
      <c r="A1150" s="420"/>
      <c r="B1150" s="421"/>
      <c r="C1150" s="421"/>
      <c r="D1150" s="421"/>
      <c r="E1150" s="422"/>
      <c r="F1150" s="423"/>
      <c r="G1150" s="424"/>
      <c r="H1150" s="425"/>
      <c r="I1150" s="426"/>
      <c r="J1150" s="426"/>
      <c r="K1150" s="427"/>
    </row>
    <row r="1151" spans="1:11" s="194" customFormat="1">
      <c r="A1151" s="428"/>
      <c r="B1151" s="429"/>
      <c r="C1151" s="429"/>
      <c r="D1151" s="429"/>
      <c r="E1151" s="430"/>
      <c r="F1151" s="431"/>
      <c r="G1151" s="432"/>
      <c r="H1151" s="433"/>
      <c r="I1151" s="434"/>
      <c r="J1151" s="434"/>
      <c r="K1151" s="435"/>
    </row>
    <row r="1152" spans="1:11" s="194" customFormat="1">
      <c r="A1152" s="935" t="s">
        <v>1247</v>
      </c>
      <c r="B1152" s="936"/>
      <c r="C1152" s="936"/>
      <c r="D1152" s="936"/>
      <c r="E1152" s="936"/>
      <c r="F1152" s="834"/>
      <c r="G1152" s="834"/>
      <c r="H1152" s="834"/>
      <c r="I1152" s="834"/>
      <c r="J1152" s="835"/>
      <c r="K1152" s="436">
        <v>227.85</v>
      </c>
    </row>
    <row r="1153" spans="1:11" s="194" customFormat="1">
      <c r="A1153" s="814" t="s">
        <v>1248</v>
      </c>
      <c r="B1153" s="815"/>
      <c r="C1153" s="815"/>
      <c r="D1153" s="815"/>
      <c r="E1153" s="815"/>
      <c r="F1153" s="437"/>
      <c r="G1153" s="437"/>
      <c r="H1153" s="921" t="s">
        <v>1239</v>
      </c>
      <c r="I1153" s="923" t="s">
        <v>1249</v>
      </c>
      <c r="J1153" s="925" t="s">
        <v>1250</v>
      </c>
      <c r="K1153" s="925" t="s">
        <v>1242</v>
      </c>
    </row>
    <row r="1154" spans="1:11" ht="15">
      <c r="A1154" s="816"/>
      <c r="B1154" s="817"/>
      <c r="C1154" s="817"/>
      <c r="D1154" s="817"/>
      <c r="E1154" s="817"/>
      <c r="F1154" s="438"/>
      <c r="G1154" s="666"/>
      <c r="H1154" s="922"/>
      <c r="I1154" s="924"/>
      <c r="J1154" s="926"/>
      <c r="K1154" s="926"/>
    </row>
    <row r="1155" spans="1:11" ht="15.75" customHeight="1">
      <c r="A1155" s="467"/>
      <c r="B1155" s="927"/>
      <c r="C1155" s="927"/>
      <c r="D1155" s="927"/>
      <c r="E1155" s="927"/>
      <c r="F1155" s="927"/>
      <c r="G1155" s="928"/>
      <c r="H1155" s="440"/>
      <c r="I1155" s="441"/>
      <c r="J1155" s="426"/>
      <c r="K1155" s="426"/>
    </row>
    <row r="1156" spans="1:11" ht="21.75" customHeight="1">
      <c r="A1156" s="444"/>
      <c r="B1156" s="919"/>
      <c r="C1156" s="919"/>
      <c r="D1156" s="919"/>
      <c r="E1156" s="919"/>
      <c r="F1156" s="919"/>
      <c r="G1156" s="920"/>
      <c r="H1156" s="440"/>
      <c r="I1156" s="441"/>
      <c r="J1156" s="426"/>
      <c r="K1156" s="426"/>
    </row>
    <row r="1157" spans="1:11">
      <c r="A1157" s="444"/>
      <c r="B1157" s="919"/>
      <c r="C1157" s="919"/>
      <c r="D1157" s="919"/>
      <c r="E1157" s="919"/>
      <c r="F1157" s="919"/>
      <c r="G1157" s="920"/>
      <c r="H1157" s="440"/>
      <c r="I1157" s="441"/>
      <c r="J1157" s="426"/>
      <c r="K1157" s="426"/>
    </row>
    <row r="1158" spans="1:11">
      <c r="A1158" s="444"/>
      <c r="B1158" s="919"/>
      <c r="C1158" s="919"/>
      <c r="D1158" s="919"/>
      <c r="E1158" s="919"/>
      <c r="F1158" s="919"/>
      <c r="G1158" s="920"/>
      <c r="H1158" s="440"/>
      <c r="I1158" s="441"/>
      <c r="J1158" s="426"/>
      <c r="K1158" s="426"/>
    </row>
    <row r="1159" spans="1:11">
      <c r="A1159" s="444"/>
      <c r="B1159" s="919"/>
      <c r="C1159" s="919"/>
      <c r="D1159" s="919"/>
      <c r="E1159" s="919"/>
      <c r="F1159" s="919"/>
      <c r="G1159" s="920"/>
      <c r="H1159" s="440"/>
      <c r="I1159" s="441"/>
      <c r="J1159" s="426"/>
      <c r="K1159" s="426"/>
    </row>
    <row r="1160" spans="1:11">
      <c r="A1160" s="444"/>
      <c r="B1160" s="919"/>
      <c r="C1160" s="919"/>
      <c r="D1160" s="919"/>
      <c r="E1160" s="919"/>
      <c r="F1160" s="919"/>
      <c r="G1160" s="920"/>
      <c r="H1160" s="440"/>
      <c r="I1160" s="441"/>
      <c r="J1160" s="426"/>
      <c r="K1160" s="426"/>
    </row>
    <row r="1161" spans="1:11">
      <c r="A1161" s="444"/>
      <c r="B1161" s="919"/>
      <c r="C1161" s="919"/>
      <c r="D1161" s="919"/>
      <c r="E1161" s="919"/>
      <c r="F1161" s="919"/>
      <c r="G1161" s="920"/>
      <c r="H1161" s="440"/>
      <c r="I1161" s="441"/>
      <c r="J1161" s="426"/>
      <c r="K1161" s="426"/>
    </row>
    <row r="1162" spans="1:11">
      <c r="A1162" s="445"/>
      <c r="B1162" s="879"/>
      <c r="C1162" s="879"/>
      <c r="D1162" s="879"/>
      <c r="E1162" s="879"/>
      <c r="F1162" s="879"/>
      <c r="G1162" s="880"/>
      <c r="H1162" s="446"/>
      <c r="I1162" s="447"/>
      <c r="J1162" s="434"/>
      <c r="K1162" s="434"/>
    </row>
    <row r="1163" spans="1:11" ht="15">
      <c r="A1163" s="448"/>
      <c r="C1163" s="667"/>
      <c r="D1163" s="833" t="s">
        <v>1263</v>
      </c>
      <c r="E1163" s="834"/>
      <c r="F1163" s="834"/>
      <c r="G1163" s="834"/>
      <c r="H1163" s="834"/>
      <c r="I1163" s="834"/>
      <c r="J1163" s="835"/>
      <c r="K1163" s="459"/>
    </row>
    <row r="1164" spans="1:11">
      <c r="A1164" s="448" t="s">
        <v>1264</v>
      </c>
      <c r="B1164" s="437"/>
      <c r="C1164" s="450">
        <v>158.364</v>
      </c>
      <c r="D1164" s="881" t="s">
        <v>1265</v>
      </c>
      <c r="E1164" s="882"/>
      <c r="F1164" s="882"/>
      <c r="G1164" s="882"/>
      <c r="H1164" s="882"/>
      <c r="I1164" s="882"/>
      <c r="J1164" s="883"/>
      <c r="K1164" s="449">
        <v>227.85</v>
      </c>
    </row>
    <row r="1165" spans="1:11">
      <c r="A1165" s="451"/>
      <c r="B1165" s="437"/>
      <c r="C1165" s="452"/>
      <c r="D1165" s="918" t="s">
        <v>1266</v>
      </c>
      <c r="E1165" s="918"/>
      <c r="F1165" s="834"/>
      <c r="G1165" s="834"/>
      <c r="H1165" s="834"/>
      <c r="I1165" s="834"/>
      <c r="J1165" s="835"/>
      <c r="K1165" s="449">
        <v>1.43</v>
      </c>
    </row>
    <row r="1166" spans="1:11">
      <c r="A1166" s="814" t="s">
        <v>1267</v>
      </c>
      <c r="B1166" s="815"/>
      <c r="C1166" s="815"/>
      <c r="D1166" s="815"/>
      <c r="E1166" s="815"/>
      <c r="F1166" s="818"/>
      <c r="G1166" s="820" t="s">
        <v>1268</v>
      </c>
      <c r="H1166" s="821"/>
      <c r="I1166" s="824" t="s">
        <v>1249</v>
      </c>
      <c r="J1166" s="813" t="s">
        <v>1269</v>
      </c>
      <c r="K1166" s="813" t="s">
        <v>1270</v>
      </c>
    </row>
    <row r="1167" spans="1:11">
      <c r="A1167" s="816"/>
      <c r="B1167" s="817"/>
      <c r="C1167" s="817"/>
      <c r="D1167" s="817"/>
      <c r="E1167" s="817"/>
      <c r="F1167" s="819"/>
      <c r="G1167" s="822"/>
      <c r="H1167" s="823"/>
      <c r="I1167" s="824"/>
      <c r="J1167" s="813"/>
      <c r="K1167" s="824"/>
    </row>
    <row r="1168" spans="1:11">
      <c r="A1168" s="444"/>
      <c r="B1168" s="421"/>
      <c r="C1168" s="421"/>
      <c r="D1168" s="421"/>
      <c r="E1168" s="421"/>
      <c r="F1168" s="414"/>
      <c r="G1168" s="825"/>
      <c r="H1168" s="826"/>
      <c r="I1168" s="453"/>
      <c r="J1168" s="454"/>
      <c r="K1168" s="455"/>
    </row>
    <row r="1169" spans="1:11">
      <c r="A1169" s="444"/>
      <c r="B1169" s="421"/>
      <c r="C1169" s="421"/>
      <c r="D1169" s="421"/>
      <c r="E1169" s="421"/>
      <c r="F1169" s="422"/>
      <c r="G1169" s="827"/>
      <c r="H1169" s="828"/>
      <c r="I1169" s="457"/>
      <c r="J1169" s="458"/>
      <c r="K1169" s="426"/>
    </row>
    <row r="1170" spans="1:11">
      <c r="A1170" s="444"/>
      <c r="B1170" s="421"/>
      <c r="C1170" s="421"/>
      <c r="D1170" s="421"/>
      <c r="E1170" s="421"/>
      <c r="F1170" s="422"/>
      <c r="G1170" s="827"/>
      <c r="H1170" s="828"/>
      <c r="I1170" s="457"/>
      <c r="J1170" s="458"/>
      <c r="K1170" s="426"/>
    </row>
    <row r="1171" spans="1:11">
      <c r="A1171" s="444"/>
      <c r="B1171" s="421"/>
      <c r="C1171" s="421"/>
      <c r="D1171" s="421"/>
      <c r="E1171" s="421"/>
      <c r="F1171" s="422"/>
      <c r="G1171" s="827"/>
      <c r="H1171" s="828"/>
      <c r="I1171" s="457"/>
      <c r="J1171" s="458"/>
      <c r="K1171" s="426"/>
    </row>
    <row r="1172" spans="1:11">
      <c r="A1172" s="833" t="s">
        <v>1271</v>
      </c>
      <c r="B1172" s="834"/>
      <c r="C1172" s="834"/>
      <c r="D1172" s="834"/>
      <c r="E1172" s="834"/>
      <c r="F1172" s="834"/>
      <c r="G1172" s="834"/>
      <c r="H1172" s="834"/>
      <c r="I1172" s="834"/>
      <c r="J1172" s="835"/>
      <c r="K1172" s="459"/>
    </row>
    <row r="1173" spans="1:11">
      <c r="A1173" s="814" t="s">
        <v>1272</v>
      </c>
      <c r="B1173" s="815"/>
      <c r="C1173" s="815"/>
      <c r="D1173" s="815"/>
      <c r="E1173" s="815"/>
      <c r="F1173" s="818"/>
      <c r="G1173" s="820" t="s">
        <v>1268</v>
      </c>
      <c r="H1173" s="821"/>
      <c r="I1173" s="824" t="s">
        <v>1249</v>
      </c>
      <c r="J1173" s="813" t="s">
        <v>1269</v>
      </c>
      <c r="K1173" s="813" t="s">
        <v>1270</v>
      </c>
    </row>
    <row r="1174" spans="1:11">
      <c r="A1174" s="816"/>
      <c r="B1174" s="817"/>
      <c r="C1174" s="817"/>
      <c r="D1174" s="817"/>
      <c r="E1174" s="817"/>
      <c r="F1174" s="819"/>
      <c r="G1174" s="822"/>
      <c r="H1174" s="823"/>
      <c r="I1174" s="824"/>
      <c r="J1174" s="813"/>
      <c r="K1174" s="824"/>
    </row>
    <row r="1175" spans="1:11">
      <c r="A1175" s="444"/>
      <c r="B1175" s="421"/>
      <c r="C1175" s="421"/>
      <c r="D1175" s="421"/>
      <c r="E1175" s="421"/>
      <c r="F1175" s="422"/>
      <c r="G1175" s="827"/>
      <c r="H1175" s="828"/>
      <c r="I1175" s="457"/>
      <c r="J1175" s="458"/>
      <c r="K1175" s="426"/>
    </row>
    <row r="1176" spans="1:11">
      <c r="A1176" s="444"/>
      <c r="B1176" s="421"/>
      <c r="C1176" s="421"/>
      <c r="D1176" s="421"/>
      <c r="E1176" s="421"/>
      <c r="F1176" s="422"/>
      <c r="G1176" s="827"/>
      <c r="H1176" s="828"/>
      <c r="I1176" s="457"/>
      <c r="J1176" s="458"/>
      <c r="K1176" s="426"/>
    </row>
    <row r="1177" spans="1:11">
      <c r="A1177" s="444"/>
      <c r="B1177" s="421"/>
      <c r="C1177" s="421"/>
      <c r="D1177" s="421"/>
      <c r="E1177" s="421"/>
      <c r="F1177" s="422"/>
      <c r="G1177" s="827"/>
      <c r="H1177" s="828"/>
      <c r="I1177" s="457"/>
      <c r="J1177" s="458"/>
      <c r="K1177" s="426"/>
    </row>
    <row r="1178" spans="1:11">
      <c r="A1178" s="445"/>
      <c r="B1178" s="429"/>
      <c r="C1178" s="429"/>
      <c r="D1178" s="429"/>
      <c r="E1178" s="429"/>
      <c r="F1178" s="430"/>
      <c r="G1178" s="831"/>
      <c r="H1178" s="832"/>
      <c r="I1178" s="460"/>
      <c r="J1178" s="461"/>
      <c r="K1178" s="434"/>
    </row>
    <row r="1179" spans="1:11">
      <c r="A1179" s="833" t="s">
        <v>1273</v>
      </c>
      <c r="B1179" s="834"/>
      <c r="C1179" s="834"/>
      <c r="D1179" s="834"/>
      <c r="E1179" s="834"/>
      <c r="F1179" s="834"/>
      <c r="G1179" s="834"/>
      <c r="H1179" s="834"/>
      <c r="I1179" s="834"/>
      <c r="J1179" s="835"/>
      <c r="K1179" s="459"/>
    </row>
    <row r="1180" spans="1:11">
      <c r="A1180" s="814" t="s">
        <v>1274</v>
      </c>
      <c r="B1180" s="815"/>
      <c r="C1180" s="815"/>
      <c r="D1180" s="815"/>
      <c r="E1180" s="815"/>
      <c r="F1180" s="818"/>
      <c r="G1180" s="820" t="s">
        <v>1268</v>
      </c>
      <c r="H1180" s="821"/>
      <c r="I1180" s="824" t="s">
        <v>1249</v>
      </c>
      <c r="J1180" s="813" t="s">
        <v>1269</v>
      </c>
      <c r="K1180" s="813" t="s">
        <v>1270</v>
      </c>
    </row>
    <row r="1181" spans="1:11">
      <c r="A1181" s="816"/>
      <c r="B1181" s="817"/>
      <c r="C1181" s="817"/>
      <c r="D1181" s="817"/>
      <c r="E1181" s="817"/>
      <c r="F1181" s="819"/>
      <c r="G1181" s="822"/>
      <c r="H1181" s="823"/>
      <c r="I1181" s="824"/>
      <c r="J1181" s="813"/>
      <c r="K1181" s="824"/>
    </row>
    <row r="1182" spans="1:11">
      <c r="A1182" s="444"/>
      <c r="B1182" s="421"/>
      <c r="C1182" s="421"/>
      <c r="D1182" s="421"/>
      <c r="E1182" s="421"/>
      <c r="F1182" s="422"/>
      <c r="G1182" s="827"/>
      <c r="H1182" s="828"/>
      <c r="I1182" s="457"/>
      <c r="J1182" s="458"/>
      <c r="K1182" s="426"/>
    </row>
    <row r="1183" spans="1:11">
      <c r="A1183" s="444"/>
      <c r="B1183" s="421"/>
      <c r="C1183" s="421"/>
      <c r="D1183" s="421"/>
      <c r="E1183" s="421"/>
      <c r="F1183" s="422"/>
      <c r="G1183" s="827"/>
      <c r="H1183" s="828"/>
      <c r="I1183" s="457"/>
      <c r="J1183" s="458"/>
      <c r="K1183" s="426"/>
    </row>
    <row r="1184" spans="1:11">
      <c r="A1184" s="444"/>
      <c r="B1184" s="421"/>
      <c r="C1184" s="421"/>
      <c r="D1184" s="421"/>
      <c r="E1184" s="421"/>
      <c r="F1184" s="422"/>
      <c r="G1184" s="827"/>
      <c r="H1184" s="828"/>
      <c r="I1184" s="457"/>
      <c r="J1184" s="458"/>
      <c r="K1184" s="426"/>
    </row>
    <row r="1185" spans="1:11">
      <c r="A1185" s="445"/>
      <c r="B1185" s="429"/>
      <c r="C1185" s="429"/>
      <c r="D1185" s="429"/>
      <c r="E1185" s="429"/>
      <c r="F1185" s="430"/>
      <c r="G1185" s="831"/>
      <c r="H1185" s="832"/>
      <c r="I1185" s="460"/>
      <c r="J1185" s="461"/>
      <c r="K1185" s="434"/>
    </row>
    <row r="1186" spans="1:11">
      <c r="A1186" s="833" t="s">
        <v>1275</v>
      </c>
      <c r="B1186" s="834"/>
      <c r="C1186" s="834"/>
      <c r="D1186" s="834"/>
      <c r="E1186" s="834"/>
      <c r="F1186" s="834"/>
      <c r="G1186" s="834"/>
      <c r="H1186" s="834"/>
      <c r="I1186" s="834"/>
      <c r="J1186" s="835"/>
      <c r="K1186" s="459"/>
    </row>
    <row r="1187" spans="1:11">
      <c r="A1187" s="814" t="s">
        <v>1276</v>
      </c>
      <c r="B1187" s="869"/>
      <c r="C1187" s="872" t="s">
        <v>1277</v>
      </c>
      <c r="D1187" s="462" t="s">
        <v>984</v>
      </c>
      <c r="E1187" s="874" t="s">
        <v>889</v>
      </c>
      <c r="F1187" s="874"/>
      <c r="G1187" s="875"/>
      <c r="H1187" s="876" t="s">
        <v>1278</v>
      </c>
      <c r="I1187" s="877"/>
      <c r="J1187" s="878"/>
      <c r="K1187" s="829" t="s">
        <v>1279</v>
      </c>
    </row>
    <row r="1188" spans="1:11">
      <c r="A1188" s="870"/>
      <c r="B1188" s="871"/>
      <c r="C1188" s="873"/>
      <c r="D1188" s="464"/>
      <c r="E1188" s="463" t="s">
        <v>1280</v>
      </c>
      <c r="F1188" s="465" t="s">
        <v>1281</v>
      </c>
      <c r="G1188" s="466" t="s">
        <v>1282</v>
      </c>
      <c r="H1188" s="463" t="s">
        <v>1280</v>
      </c>
      <c r="I1188" s="465" t="s">
        <v>1281</v>
      </c>
      <c r="J1188" s="465" t="s">
        <v>1282</v>
      </c>
      <c r="K1188" s="830"/>
    </row>
    <row r="1189" spans="1:11">
      <c r="A1189" s="467"/>
      <c r="B1189" s="414"/>
      <c r="C1189" s="468"/>
      <c r="D1189" s="469"/>
      <c r="E1189" s="470"/>
      <c r="F1189" s="471"/>
      <c r="G1189" s="472"/>
      <c r="H1189" s="456"/>
      <c r="I1189" s="456"/>
      <c r="J1189" s="473"/>
      <c r="K1189" s="455"/>
    </row>
    <row r="1190" spans="1:11">
      <c r="A1190" s="444"/>
      <c r="B1190" s="421"/>
      <c r="C1190" s="468"/>
      <c r="D1190" s="474"/>
      <c r="E1190" s="475"/>
      <c r="F1190" s="476"/>
      <c r="G1190" s="477"/>
      <c r="H1190" s="456"/>
      <c r="I1190" s="456"/>
      <c r="J1190" s="473"/>
      <c r="K1190" s="426"/>
    </row>
    <row r="1191" spans="1:11">
      <c r="A1191" s="444"/>
      <c r="B1191" s="421"/>
      <c r="C1191" s="468"/>
      <c r="D1191" s="474"/>
      <c r="E1191" s="475"/>
      <c r="F1191" s="476"/>
      <c r="G1191" s="477"/>
      <c r="H1191" s="456"/>
      <c r="I1191" s="456"/>
      <c r="J1191" s="473"/>
      <c r="K1191" s="426"/>
    </row>
    <row r="1192" spans="1:11">
      <c r="A1192" s="445"/>
      <c r="B1192" s="429"/>
      <c r="C1192" s="478"/>
      <c r="D1192" s="479"/>
      <c r="E1192" s="480"/>
      <c r="F1192" s="481"/>
      <c r="G1192" s="482"/>
      <c r="H1192" s="456"/>
      <c r="I1192" s="456"/>
      <c r="J1192" s="473"/>
      <c r="K1192" s="434"/>
    </row>
    <row r="1193" spans="1:11">
      <c r="A1193" s="811" t="s">
        <v>1283</v>
      </c>
      <c r="B1193" s="809"/>
      <c r="C1193" s="809"/>
      <c r="D1193" s="812"/>
      <c r="E1193" s="809"/>
      <c r="F1193" s="809"/>
      <c r="G1193" s="809"/>
      <c r="H1193" s="809"/>
      <c r="I1193" s="809"/>
      <c r="J1193" s="810"/>
      <c r="K1193" s="459"/>
    </row>
    <row r="1194" spans="1:11">
      <c r="A1194" s="808" t="s">
        <v>1284</v>
      </c>
      <c r="B1194" s="809"/>
      <c r="C1194" s="809"/>
      <c r="D1194" s="809"/>
      <c r="E1194" s="809"/>
      <c r="F1194" s="809"/>
      <c r="G1194" s="809"/>
      <c r="H1194" s="809"/>
      <c r="I1194" s="809"/>
      <c r="J1194" s="810"/>
      <c r="K1194" s="449">
        <v>1.43</v>
      </c>
    </row>
    <row r="1195" spans="1:11">
      <c r="A1195" s="808" t="s">
        <v>1225</v>
      </c>
      <c r="B1195" s="809"/>
      <c r="C1195" s="809"/>
      <c r="D1195" s="809"/>
      <c r="E1195" s="809"/>
      <c r="F1195" s="809"/>
      <c r="G1195" s="809"/>
      <c r="H1195" s="809"/>
      <c r="I1195" s="809"/>
      <c r="J1195" s="810"/>
      <c r="K1195" s="449">
        <v>0.28999999999999998</v>
      </c>
    </row>
    <row r="1196" spans="1:11">
      <c r="A1196" s="808" t="s">
        <v>1285</v>
      </c>
      <c r="B1196" s="809"/>
      <c r="C1196" s="809"/>
      <c r="D1196" s="809"/>
      <c r="E1196" s="809"/>
      <c r="F1196" s="809"/>
      <c r="G1196" s="809"/>
      <c r="H1196" s="809"/>
      <c r="I1196" s="809"/>
      <c r="J1196" s="810"/>
      <c r="K1196" s="449">
        <v>1.72</v>
      </c>
    </row>
    <row r="1199" spans="1:11">
      <c r="A1199" s="937" t="s">
        <v>1226</v>
      </c>
      <c r="B1199" s="938"/>
      <c r="C1199" s="938"/>
      <c r="D1199" s="938"/>
      <c r="E1199" s="938"/>
      <c r="F1199" s="938"/>
      <c r="G1199" s="938"/>
      <c r="H1199" s="938"/>
      <c r="I1199" s="938"/>
      <c r="J1199" s="938"/>
      <c r="K1199" s="939"/>
    </row>
    <row r="1200" spans="1:11">
      <c r="A1200" s="393" t="s">
        <v>1227</v>
      </c>
      <c r="B1200" s="394"/>
      <c r="C1200" s="940"/>
      <c r="D1200" s="940"/>
      <c r="E1200" s="940"/>
      <c r="F1200" s="940"/>
      <c r="G1200" s="940"/>
      <c r="H1200" s="940"/>
      <c r="I1200" s="940"/>
      <c r="J1200" s="940"/>
      <c r="K1200" s="941"/>
    </row>
    <row r="1201" spans="1:11">
      <c r="A1201" s="393" t="s">
        <v>1228</v>
      </c>
      <c r="B1201" s="394"/>
      <c r="C1201" s="395" t="s">
        <v>1229</v>
      </c>
      <c r="E1201" s="942"/>
      <c r="F1201" s="942"/>
      <c r="G1201" s="942"/>
      <c r="H1201" s="397"/>
      <c r="I1201" s="395" t="s">
        <v>1230</v>
      </c>
      <c r="J1201" s="943"/>
      <c r="K1201" s="944"/>
    </row>
    <row r="1202" spans="1:11">
      <c r="A1202" s="398" t="s">
        <v>1231</v>
      </c>
      <c r="B1202" s="399" t="s">
        <v>1356</v>
      </c>
      <c r="C1202" s="400"/>
      <c r="D1202" s="400"/>
      <c r="E1202" s="400"/>
      <c r="F1202" s="400"/>
      <c r="G1202" s="400"/>
      <c r="H1202" s="400"/>
      <c r="I1202" s="400"/>
      <c r="J1202" s="400"/>
      <c r="K1202" s="401"/>
    </row>
    <row r="1203" spans="1:11">
      <c r="A1203" s="402" t="s">
        <v>1233</v>
      </c>
      <c r="B1203" s="403"/>
      <c r="D1203" s="404"/>
      <c r="E1203" s="404"/>
      <c r="F1203" s="404"/>
      <c r="G1203" s="404"/>
      <c r="H1203" s="404"/>
      <c r="I1203" s="405"/>
      <c r="J1203" s="406" t="s">
        <v>1234</v>
      </c>
      <c r="K1203" s="407"/>
    </row>
    <row r="1204" spans="1:11">
      <c r="A1204" s="929" t="s">
        <v>1357</v>
      </c>
      <c r="B1204" s="930"/>
      <c r="C1204" s="930"/>
      <c r="D1204" s="930"/>
      <c r="E1204" s="930"/>
      <c r="F1204" s="930"/>
      <c r="G1204" s="930"/>
      <c r="H1204" s="930"/>
      <c r="I1204" s="931"/>
      <c r="J1204" s="408" t="s">
        <v>1236</v>
      </c>
      <c r="K1204" s="407" t="s">
        <v>1237</v>
      </c>
    </row>
    <row r="1205" spans="1:11">
      <c r="A1205" s="870" t="s">
        <v>1238</v>
      </c>
      <c r="B1205" s="932"/>
      <c r="C1205" s="815"/>
      <c r="D1205" s="815"/>
      <c r="E1205" s="869"/>
      <c r="F1205" s="409" t="s">
        <v>1239</v>
      </c>
      <c r="G1205" s="933" t="s">
        <v>1240</v>
      </c>
      <c r="H1205" s="934"/>
      <c r="I1205" s="830" t="s">
        <v>1241</v>
      </c>
      <c r="J1205" s="830"/>
      <c r="K1205" s="925" t="s">
        <v>1242</v>
      </c>
    </row>
    <row r="1206" spans="1:11" ht="23.25" customHeight="1">
      <c r="A1206" s="870"/>
      <c r="B1206" s="932"/>
      <c r="C1206" s="932"/>
      <c r="D1206" s="932"/>
      <c r="E1206" s="871"/>
      <c r="F1206" s="409"/>
      <c r="G1206" s="409" t="s">
        <v>1243</v>
      </c>
      <c r="H1206" s="410" t="s">
        <v>1244</v>
      </c>
      <c r="I1206" s="497" t="s">
        <v>1245</v>
      </c>
      <c r="J1206" s="497" t="s">
        <v>1244</v>
      </c>
      <c r="K1206" s="926"/>
    </row>
    <row r="1207" spans="1:11">
      <c r="A1207" s="412">
        <v>30046</v>
      </c>
      <c r="B1207" s="413" t="s">
        <v>1288</v>
      </c>
      <c r="C1207" s="413"/>
      <c r="D1207" s="413"/>
      <c r="E1207" s="414"/>
      <c r="F1207" s="415">
        <v>1</v>
      </c>
      <c r="G1207" s="416">
        <v>0.69</v>
      </c>
      <c r="H1207" s="417">
        <v>0.31</v>
      </c>
      <c r="I1207" s="426">
        <v>274.86</v>
      </c>
      <c r="J1207" s="426">
        <v>116.89</v>
      </c>
      <c r="K1207" s="419">
        <v>225.88</v>
      </c>
    </row>
    <row r="1208" spans="1:11">
      <c r="A1208" s="483">
        <v>30005</v>
      </c>
      <c r="B1208" s="421" t="s">
        <v>1317</v>
      </c>
      <c r="C1208" s="421"/>
      <c r="D1208" s="421"/>
      <c r="E1208" s="422"/>
      <c r="F1208" s="423">
        <v>1</v>
      </c>
      <c r="G1208" s="484">
        <v>0.5</v>
      </c>
      <c r="H1208" s="485">
        <v>0.5</v>
      </c>
      <c r="I1208" s="426">
        <v>135.25</v>
      </c>
      <c r="J1208" s="426">
        <v>45.53</v>
      </c>
      <c r="K1208" s="486">
        <v>90.38</v>
      </c>
    </row>
    <row r="1209" spans="1:11" s="194" customFormat="1" ht="22.5">
      <c r="A1209" s="483">
        <v>30009</v>
      </c>
      <c r="B1209" s="421" t="s">
        <v>1289</v>
      </c>
      <c r="C1209" s="421"/>
      <c r="D1209" s="421"/>
      <c r="E1209" s="422"/>
      <c r="F1209" s="423">
        <v>1</v>
      </c>
      <c r="G1209" s="484">
        <v>1</v>
      </c>
      <c r="H1209" s="485">
        <v>0</v>
      </c>
      <c r="I1209" s="426">
        <v>211.29</v>
      </c>
      <c r="J1209" s="426">
        <v>93.82</v>
      </c>
      <c r="K1209" s="486">
        <v>211.29</v>
      </c>
    </row>
    <row r="1210" spans="1:11" s="194" customFormat="1">
      <c r="A1210" s="483">
        <v>30013</v>
      </c>
      <c r="B1210" s="421" t="s">
        <v>1358</v>
      </c>
      <c r="C1210" s="421"/>
      <c r="D1210" s="421"/>
      <c r="E1210" s="422"/>
      <c r="F1210" s="423">
        <v>1</v>
      </c>
      <c r="G1210" s="484">
        <v>0.5</v>
      </c>
      <c r="H1210" s="485">
        <v>0.5</v>
      </c>
      <c r="I1210" s="426">
        <v>4.95</v>
      </c>
      <c r="J1210" s="426">
        <v>3.43</v>
      </c>
      <c r="K1210" s="486">
        <v>4.18</v>
      </c>
    </row>
    <row r="1211" spans="1:11" s="194" customFormat="1">
      <c r="A1211" s="483">
        <v>30040</v>
      </c>
      <c r="B1211" s="421" t="s">
        <v>1290</v>
      </c>
      <c r="C1211" s="421"/>
      <c r="D1211" s="421"/>
      <c r="E1211" s="422"/>
      <c r="F1211" s="423">
        <v>1</v>
      </c>
      <c r="G1211" s="484">
        <v>0.59</v>
      </c>
      <c r="H1211" s="485">
        <v>0.41</v>
      </c>
      <c r="I1211" s="426">
        <v>285.39999999999998</v>
      </c>
      <c r="J1211" s="426">
        <v>62.1</v>
      </c>
      <c r="K1211" s="486">
        <v>193.84</v>
      </c>
    </row>
    <row r="1212" spans="1:11" s="194" customFormat="1">
      <c r="A1212" s="420"/>
      <c r="B1212" s="421"/>
      <c r="C1212" s="421"/>
      <c r="D1212" s="421"/>
      <c r="E1212" s="422"/>
      <c r="F1212" s="423"/>
      <c r="G1212" s="424"/>
      <c r="H1212" s="425"/>
      <c r="I1212" s="426"/>
      <c r="J1212" s="426"/>
      <c r="K1212" s="427"/>
    </row>
    <row r="1213" spans="1:11" s="194" customFormat="1">
      <c r="A1213" s="420"/>
      <c r="B1213" s="421"/>
      <c r="C1213" s="421"/>
      <c r="D1213" s="421"/>
      <c r="E1213" s="422"/>
      <c r="F1213" s="423"/>
      <c r="G1213" s="424"/>
      <c r="H1213" s="425"/>
      <c r="I1213" s="426"/>
      <c r="J1213" s="426"/>
      <c r="K1213" s="427"/>
    </row>
    <row r="1214" spans="1:11" s="194" customFormat="1">
      <c r="A1214" s="428"/>
      <c r="B1214" s="429"/>
      <c r="C1214" s="429"/>
      <c r="D1214" s="429"/>
      <c r="E1214" s="430"/>
      <c r="F1214" s="431"/>
      <c r="G1214" s="432"/>
      <c r="H1214" s="433"/>
      <c r="I1214" s="434"/>
      <c r="J1214" s="434"/>
      <c r="K1214" s="435"/>
    </row>
    <row r="1215" spans="1:11" s="194" customFormat="1">
      <c r="A1215" s="935" t="s">
        <v>1247</v>
      </c>
      <c r="B1215" s="936"/>
      <c r="C1215" s="936"/>
      <c r="D1215" s="936"/>
      <c r="E1215" s="936"/>
      <c r="F1215" s="834"/>
      <c r="G1215" s="834"/>
      <c r="H1215" s="834"/>
      <c r="I1215" s="834"/>
      <c r="J1215" s="835"/>
      <c r="K1215" s="436">
        <v>725.56999999999994</v>
      </c>
    </row>
    <row r="1216" spans="1:11" s="194" customFormat="1">
      <c r="A1216" s="814" t="s">
        <v>1248</v>
      </c>
      <c r="B1216" s="815"/>
      <c r="C1216" s="815"/>
      <c r="D1216" s="815"/>
      <c r="E1216" s="815"/>
      <c r="F1216" s="437"/>
      <c r="G1216" s="437"/>
      <c r="H1216" s="921" t="s">
        <v>1239</v>
      </c>
      <c r="I1216" s="923" t="s">
        <v>1249</v>
      </c>
      <c r="J1216" s="925" t="s">
        <v>1250</v>
      </c>
      <c r="K1216" s="925" t="s">
        <v>1242</v>
      </c>
    </row>
    <row r="1217" spans="1:11" ht="15">
      <c r="A1217" s="816"/>
      <c r="B1217" s="817"/>
      <c r="C1217" s="817"/>
      <c r="D1217" s="817"/>
      <c r="E1217" s="817"/>
      <c r="F1217" s="438"/>
      <c r="G1217" s="666"/>
      <c r="H1217" s="922"/>
      <c r="I1217" s="924"/>
      <c r="J1217" s="926"/>
      <c r="K1217" s="926"/>
    </row>
    <row r="1218" spans="1:11" ht="15.75" customHeight="1">
      <c r="A1218" s="439">
        <v>20002</v>
      </c>
      <c r="B1218" s="927" t="s">
        <v>1251</v>
      </c>
      <c r="C1218" s="927"/>
      <c r="D1218" s="927"/>
      <c r="E1218" s="927"/>
      <c r="F1218" s="927"/>
      <c r="G1218" s="928"/>
      <c r="H1218" s="440">
        <v>0.5</v>
      </c>
      <c r="I1218" s="441" t="s">
        <v>1252</v>
      </c>
      <c r="J1218" s="442">
        <v>24.3</v>
      </c>
      <c r="K1218" s="442">
        <v>12.15</v>
      </c>
    </row>
    <row r="1219" spans="1:11" ht="21.75" customHeight="1">
      <c r="A1219" s="443">
        <v>20003</v>
      </c>
      <c r="B1219" s="919" t="s">
        <v>1306</v>
      </c>
      <c r="C1219" s="919"/>
      <c r="D1219" s="919"/>
      <c r="E1219" s="919"/>
      <c r="F1219" s="919"/>
      <c r="G1219" s="920"/>
      <c r="H1219" s="440">
        <v>4</v>
      </c>
      <c r="I1219" s="441" t="s">
        <v>1252</v>
      </c>
      <c r="J1219" s="442">
        <v>15.22</v>
      </c>
      <c r="K1219" s="442">
        <v>60.88</v>
      </c>
    </row>
    <row r="1220" spans="1:11">
      <c r="A1220" s="443">
        <v>20013</v>
      </c>
      <c r="B1220" s="919" t="s">
        <v>1307</v>
      </c>
      <c r="C1220" s="919"/>
      <c r="D1220" s="919"/>
      <c r="E1220" s="919"/>
      <c r="F1220" s="919"/>
      <c r="G1220" s="920"/>
      <c r="H1220" s="440">
        <v>1</v>
      </c>
      <c r="I1220" s="441" t="s">
        <v>1252</v>
      </c>
      <c r="J1220" s="442">
        <v>19.559999999999999</v>
      </c>
      <c r="K1220" s="442">
        <v>19.559999999999999</v>
      </c>
    </row>
    <row r="1221" spans="1:11">
      <c r="A1221" s="443">
        <v>11</v>
      </c>
      <c r="B1221" s="919" t="s">
        <v>1255</v>
      </c>
      <c r="C1221" s="919"/>
      <c r="D1221" s="919"/>
      <c r="E1221" s="919"/>
      <c r="F1221" s="919"/>
      <c r="G1221" s="920"/>
      <c r="H1221" s="440">
        <v>1.1200000000000001</v>
      </c>
      <c r="I1221" s="441" t="s">
        <v>1256</v>
      </c>
      <c r="J1221" s="442">
        <v>0</v>
      </c>
      <c r="K1221" s="442">
        <v>1.03</v>
      </c>
    </row>
    <row r="1222" spans="1:11">
      <c r="A1222" s="443">
        <v>12</v>
      </c>
      <c r="B1222" s="919" t="s">
        <v>1258</v>
      </c>
      <c r="C1222" s="919"/>
      <c r="D1222" s="919"/>
      <c r="E1222" s="919"/>
      <c r="F1222" s="919"/>
      <c r="G1222" s="920"/>
      <c r="H1222" s="440">
        <v>9.6</v>
      </c>
      <c r="I1222" s="441" t="s">
        <v>1256</v>
      </c>
      <c r="J1222" s="442">
        <v>0</v>
      </c>
      <c r="K1222" s="442">
        <v>8.8800000000000008</v>
      </c>
    </row>
    <row r="1223" spans="1:11">
      <c r="A1223" s="443">
        <v>13</v>
      </c>
      <c r="B1223" s="919" t="s">
        <v>1260</v>
      </c>
      <c r="C1223" s="919"/>
      <c r="D1223" s="919"/>
      <c r="E1223" s="919"/>
      <c r="F1223" s="919"/>
      <c r="G1223" s="920"/>
      <c r="H1223" s="440">
        <v>4.79</v>
      </c>
      <c r="I1223" s="441" t="s">
        <v>1256</v>
      </c>
      <c r="J1223" s="442">
        <v>0</v>
      </c>
      <c r="K1223" s="442">
        <v>4.43</v>
      </c>
    </row>
    <row r="1224" spans="1:11">
      <c r="A1224" s="444"/>
      <c r="B1224" s="919"/>
      <c r="C1224" s="919"/>
      <c r="D1224" s="919"/>
      <c r="E1224" s="919"/>
      <c r="F1224" s="919"/>
      <c r="G1224" s="920"/>
      <c r="H1224" s="440"/>
      <c r="I1224" s="441"/>
      <c r="J1224" s="426"/>
      <c r="K1224" s="426"/>
    </row>
    <row r="1225" spans="1:11">
      <c r="A1225" s="445"/>
      <c r="B1225" s="879"/>
      <c r="C1225" s="879"/>
      <c r="D1225" s="879"/>
      <c r="E1225" s="879"/>
      <c r="F1225" s="879"/>
      <c r="G1225" s="880"/>
      <c r="H1225" s="446"/>
      <c r="I1225" s="447"/>
      <c r="J1225" s="434"/>
      <c r="K1225" s="434"/>
    </row>
    <row r="1226" spans="1:11" ht="15">
      <c r="A1226" s="448"/>
      <c r="C1226" s="667"/>
      <c r="D1226" s="833" t="s">
        <v>1263</v>
      </c>
      <c r="E1226" s="834"/>
      <c r="F1226" s="834"/>
      <c r="G1226" s="834"/>
      <c r="H1226" s="834"/>
      <c r="I1226" s="834"/>
      <c r="J1226" s="835"/>
      <c r="K1226" s="449">
        <v>106.93</v>
      </c>
    </row>
    <row r="1227" spans="1:11">
      <c r="A1227" s="448" t="s">
        <v>1264</v>
      </c>
      <c r="B1227" s="437"/>
      <c r="C1227" s="450">
        <v>358.05</v>
      </c>
      <c r="D1227" s="881" t="s">
        <v>1265</v>
      </c>
      <c r="E1227" s="882"/>
      <c r="F1227" s="882"/>
      <c r="G1227" s="882"/>
      <c r="H1227" s="882"/>
      <c r="I1227" s="882"/>
      <c r="J1227" s="883"/>
      <c r="K1227" s="449">
        <v>832.5</v>
      </c>
    </row>
    <row r="1228" spans="1:11">
      <c r="A1228" s="451"/>
      <c r="B1228" s="437"/>
      <c r="C1228" s="452"/>
      <c r="D1228" s="918" t="s">
        <v>1266</v>
      </c>
      <c r="E1228" s="918"/>
      <c r="F1228" s="834"/>
      <c r="G1228" s="834"/>
      <c r="H1228" s="834"/>
      <c r="I1228" s="834"/>
      <c r="J1228" s="835"/>
      <c r="K1228" s="449">
        <v>2.3199999999999998</v>
      </c>
    </row>
    <row r="1229" spans="1:11">
      <c r="A1229" s="814" t="s">
        <v>1267</v>
      </c>
      <c r="B1229" s="815"/>
      <c r="C1229" s="815"/>
      <c r="D1229" s="815"/>
      <c r="E1229" s="815"/>
      <c r="F1229" s="818"/>
      <c r="G1229" s="820" t="s">
        <v>1268</v>
      </c>
      <c r="H1229" s="821"/>
      <c r="I1229" s="824" t="s">
        <v>1249</v>
      </c>
      <c r="J1229" s="813" t="s">
        <v>1269</v>
      </c>
      <c r="K1229" s="813" t="s">
        <v>1270</v>
      </c>
    </row>
    <row r="1230" spans="1:11">
      <c r="A1230" s="816"/>
      <c r="B1230" s="817"/>
      <c r="C1230" s="817"/>
      <c r="D1230" s="817"/>
      <c r="E1230" s="817"/>
      <c r="F1230" s="819"/>
      <c r="G1230" s="822"/>
      <c r="H1230" s="823"/>
      <c r="I1230" s="824"/>
      <c r="J1230" s="813"/>
      <c r="K1230" s="824"/>
    </row>
    <row r="1231" spans="1:11">
      <c r="A1231" s="444"/>
      <c r="B1231" s="421"/>
      <c r="C1231" s="421"/>
      <c r="D1231" s="421"/>
      <c r="E1231" s="421"/>
      <c r="F1231" s="414"/>
      <c r="G1231" s="825"/>
      <c r="H1231" s="826"/>
      <c r="I1231" s="453"/>
      <c r="J1231" s="454"/>
      <c r="K1231" s="455"/>
    </row>
    <row r="1232" spans="1:11">
      <c r="A1232" s="444"/>
      <c r="B1232" s="421"/>
      <c r="C1232" s="421"/>
      <c r="D1232" s="421"/>
      <c r="E1232" s="421"/>
      <c r="F1232" s="422"/>
      <c r="G1232" s="827"/>
      <c r="H1232" s="828"/>
      <c r="I1232" s="457"/>
      <c r="J1232" s="458"/>
      <c r="K1232" s="426"/>
    </row>
    <row r="1233" spans="1:11">
      <c r="A1233" s="444"/>
      <c r="B1233" s="421"/>
      <c r="C1233" s="421"/>
      <c r="D1233" s="421"/>
      <c r="E1233" s="421"/>
      <c r="F1233" s="422"/>
      <c r="G1233" s="827"/>
      <c r="H1233" s="828"/>
      <c r="I1233" s="457"/>
      <c r="J1233" s="458"/>
      <c r="K1233" s="426"/>
    </row>
    <row r="1234" spans="1:11">
      <c r="A1234" s="444"/>
      <c r="B1234" s="421"/>
      <c r="C1234" s="421"/>
      <c r="D1234" s="421"/>
      <c r="E1234" s="421"/>
      <c r="F1234" s="422"/>
      <c r="G1234" s="827"/>
      <c r="H1234" s="828"/>
      <c r="I1234" s="457"/>
      <c r="J1234" s="458"/>
      <c r="K1234" s="426"/>
    </row>
    <row r="1235" spans="1:11">
      <c r="A1235" s="833" t="s">
        <v>1271</v>
      </c>
      <c r="B1235" s="834"/>
      <c r="C1235" s="834"/>
      <c r="D1235" s="834"/>
      <c r="E1235" s="834"/>
      <c r="F1235" s="834"/>
      <c r="G1235" s="834"/>
      <c r="H1235" s="834"/>
      <c r="I1235" s="834"/>
      <c r="J1235" s="835"/>
      <c r="K1235" s="459"/>
    </row>
    <row r="1236" spans="1:11">
      <c r="A1236" s="814" t="s">
        <v>1272</v>
      </c>
      <c r="B1236" s="815"/>
      <c r="C1236" s="815"/>
      <c r="D1236" s="815"/>
      <c r="E1236" s="815"/>
      <c r="F1236" s="818"/>
      <c r="G1236" s="820" t="s">
        <v>1268</v>
      </c>
      <c r="H1236" s="821"/>
      <c r="I1236" s="824" t="s">
        <v>1249</v>
      </c>
      <c r="J1236" s="813" t="s">
        <v>1269</v>
      </c>
      <c r="K1236" s="813" t="s">
        <v>1270</v>
      </c>
    </row>
    <row r="1237" spans="1:11">
      <c r="A1237" s="816"/>
      <c r="B1237" s="817"/>
      <c r="C1237" s="817"/>
      <c r="D1237" s="817"/>
      <c r="E1237" s="817"/>
      <c r="F1237" s="819"/>
      <c r="G1237" s="822"/>
      <c r="H1237" s="823"/>
      <c r="I1237" s="824"/>
      <c r="J1237" s="813"/>
      <c r="K1237" s="824"/>
    </row>
    <row r="1238" spans="1:11">
      <c r="A1238" s="444"/>
      <c r="B1238" s="421"/>
      <c r="C1238" s="421"/>
      <c r="D1238" s="421"/>
      <c r="E1238" s="421"/>
      <c r="F1238" s="422"/>
      <c r="G1238" s="827"/>
      <c r="H1238" s="828"/>
      <c r="I1238" s="457"/>
      <c r="J1238" s="458"/>
      <c r="K1238" s="426"/>
    </row>
    <row r="1239" spans="1:11">
      <c r="A1239" s="444"/>
      <c r="B1239" s="421"/>
      <c r="C1239" s="421"/>
      <c r="D1239" s="421"/>
      <c r="E1239" s="421"/>
      <c r="F1239" s="422"/>
      <c r="G1239" s="827"/>
      <c r="H1239" s="828"/>
      <c r="I1239" s="457"/>
      <c r="J1239" s="458"/>
      <c r="K1239" s="426"/>
    </row>
    <row r="1240" spans="1:11">
      <c r="A1240" s="444"/>
      <c r="B1240" s="421"/>
      <c r="C1240" s="421"/>
      <c r="D1240" s="421"/>
      <c r="E1240" s="421"/>
      <c r="F1240" s="422"/>
      <c r="G1240" s="827"/>
      <c r="H1240" s="828"/>
      <c r="I1240" s="457"/>
      <c r="J1240" s="458"/>
      <c r="K1240" s="426"/>
    </row>
    <row r="1241" spans="1:11">
      <c r="A1241" s="445"/>
      <c r="B1241" s="429"/>
      <c r="C1241" s="429"/>
      <c r="D1241" s="429"/>
      <c r="E1241" s="429"/>
      <c r="F1241" s="430"/>
      <c r="G1241" s="831"/>
      <c r="H1241" s="832"/>
      <c r="I1241" s="460"/>
      <c r="J1241" s="461"/>
      <c r="K1241" s="434"/>
    </row>
    <row r="1242" spans="1:11">
      <c r="A1242" s="833" t="s">
        <v>1273</v>
      </c>
      <c r="B1242" s="834"/>
      <c r="C1242" s="834"/>
      <c r="D1242" s="834"/>
      <c r="E1242" s="834"/>
      <c r="F1242" s="834"/>
      <c r="G1242" s="834"/>
      <c r="H1242" s="834"/>
      <c r="I1242" s="834"/>
      <c r="J1242" s="835"/>
      <c r="K1242" s="459"/>
    </row>
    <row r="1243" spans="1:11">
      <c r="A1243" s="814" t="s">
        <v>1274</v>
      </c>
      <c r="B1243" s="815"/>
      <c r="C1243" s="815"/>
      <c r="D1243" s="815"/>
      <c r="E1243" s="815"/>
      <c r="F1243" s="818"/>
      <c r="G1243" s="820" t="s">
        <v>1268</v>
      </c>
      <c r="H1243" s="821"/>
      <c r="I1243" s="824" t="s">
        <v>1249</v>
      </c>
      <c r="J1243" s="813" t="s">
        <v>1269</v>
      </c>
      <c r="K1243" s="813" t="s">
        <v>1270</v>
      </c>
    </row>
    <row r="1244" spans="1:11">
      <c r="A1244" s="816"/>
      <c r="B1244" s="817"/>
      <c r="C1244" s="817"/>
      <c r="D1244" s="817"/>
      <c r="E1244" s="817"/>
      <c r="F1244" s="819"/>
      <c r="G1244" s="822"/>
      <c r="H1244" s="823"/>
      <c r="I1244" s="824"/>
      <c r="J1244" s="813"/>
      <c r="K1244" s="824"/>
    </row>
    <row r="1245" spans="1:11">
      <c r="A1245" s="444"/>
      <c r="B1245" s="421"/>
      <c r="C1245" s="421"/>
      <c r="D1245" s="421"/>
      <c r="E1245" s="421"/>
      <c r="F1245" s="422"/>
      <c r="G1245" s="827"/>
      <c r="H1245" s="828"/>
      <c r="I1245" s="457"/>
      <c r="J1245" s="458"/>
      <c r="K1245" s="426"/>
    </row>
    <row r="1246" spans="1:11">
      <c r="A1246" s="444"/>
      <c r="B1246" s="421"/>
      <c r="C1246" s="421"/>
      <c r="D1246" s="421"/>
      <c r="E1246" s="421"/>
      <c r="F1246" s="422"/>
      <c r="G1246" s="827"/>
      <c r="H1246" s="828"/>
      <c r="I1246" s="457"/>
      <c r="J1246" s="458"/>
      <c r="K1246" s="426"/>
    </row>
    <row r="1247" spans="1:11">
      <c r="A1247" s="444"/>
      <c r="B1247" s="421"/>
      <c r="C1247" s="421"/>
      <c r="D1247" s="421"/>
      <c r="E1247" s="421"/>
      <c r="F1247" s="422"/>
      <c r="G1247" s="827"/>
      <c r="H1247" s="828"/>
      <c r="I1247" s="457"/>
      <c r="J1247" s="458"/>
      <c r="K1247" s="426"/>
    </row>
    <row r="1248" spans="1:11">
      <c r="A1248" s="445"/>
      <c r="B1248" s="429"/>
      <c r="C1248" s="429"/>
      <c r="D1248" s="429"/>
      <c r="E1248" s="429"/>
      <c r="F1248" s="430"/>
      <c r="G1248" s="831"/>
      <c r="H1248" s="832"/>
      <c r="I1248" s="460"/>
      <c r="J1248" s="461"/>
      <c r="K1248" s="434"/>
    </row>
    <row r="1249" spans="1:11">
      <c r="A1249" s="833" t="s">
        <v>1275</v>
      </c>
      <c r="B1249" s="834"/>
      <c r="C1249" s="834"/>
      <c r="D1249" s="834"/>
      <c r="E1249" s="834"/>
      <c r="F1249" s="834"/>
      <c r="G1249" s="834"/>
      <c r="H1249" s="834"/>
      <c r="I1249" s="834"/>
      <c r="J1249" s="835"/>
      <c r="K1249" s="459"/>
    </row>
    <row r="1250" spans="1:11">
      <c r="A1250" s="814" t="s">
        <v>1276</v>
      </c>
      <c r="B1250" s="869"/>
      <c r="C1250" s="872" t="s">
        <v>1277</v>
      </c>
      <c r="D1250" s="462" t="s">
        <v>984</v>
      </c>
      <c r="E1250" s="874" t="s">
        <v>889</v>
      </c>
      <c r="F1250" s="874"/>
      <c r="G1250" s="875"/>
      <c r="H1250" s="876" t="s">
        <v>1278</v>
      </c>
      <c r="I1250" s="877"/>
      <c r="J1250" s="878"/>
      <c r="K1250" s="829" t="s">
        <v>1279</v>
      </c>
    </row>
    <row r="1251" spans="1:11">
      <c r="A1251" s="870"/>
      <c r="B1251" s="871"/>
      <c r="C1251" s="873"/>
      <c r="D1251" s="464"/>
      <c r="E1251" s="463" t="s">
        <v>1280</v>
      </c>
      <c r="F1251" s="465" t="s">
        <v>1281</v>
      </c>
      <c r="G1251" s="466" t="s">
        <v>1282</v>
      </c>
      <c r="H1251" s="463" t="s">
        <v>1280</v>
      </c>
      <c r="I1251" s="465" t="s">
        <v>1281</v>
      </c>
      <c r="J1251" s="465" t="s">
        <v>1282</v>
      </c>
      <c r="K1251" s="830"/>
    </row>
    <row r="1252" spans="1:11">
      <c r="A1252" s="467"/>
      <c r="B1252" s="414"/>
      <c r="C1252" s="468"/>
      <c r="D1252" s="469"/>
      <c r="E1252" s="470"/>
      <c r="F1252" s="471"/>
      <c r="G1252" s="472"/>
      <c r="H1252" s="456"/>
      <c r="I1252" s="456"/>
      <c r="J1252" s="473"/>
      <c r="K1252" s="455"/>
    </row>
    <row r="1253" spans="1:11">
      <c r="A1253" s="444"/>
      <c r="B1253" s="421"/>
      <c r="C1253" s="468"/>
      <c r="D1253" s="474"/>
      <c r="E1253" s="475"/>
      <c r="F1253" s="476"/>
      <c r="G1253" s="477"/>
      <c r="H1253" s="456"/>
      <c r="I1253" s="456"/>
      <c r="J1253" s="473"/>
      <c r="K1253" s="426"/>
    </row>
    <row r="1254" spans="1:11">
      <c r="A1254" s="444"/>
      <c r="B1254" s="421"/>
      <c r="C1254" s="468"/>
      <c r="D1254" s="474"/>
      <c r="E1254" s="475"/>
      <c r="F1254" s="476"/>
      <c r="G1254" s="477"/>
      <c r="H1254" s="456"/>
      <c r="I1254" s="456"/>
      <c r="J1254" s="473"/>
      <c r="K1254" s="426"/>
    </row>
    <row r="1255" spans="1:11">
      <c r="A1255" s="445"/>
      <c r="B1255" s="429"/>
      <c r="C1255" s="478"/>
      <c r="D1255" s="479"/>
      <c r="E1255" s="480"/>
      <c r="F1255" s="481"/>
      <c r="G1255" s="482"/>
      <c r="H1255" s="456"/>
      <c r="I1255" s="456"/>
      <c r="J1255" s="473"/>
      <c r="K1255" s="434"/>
    </row>
    <row r="1256" spans="1:11">
      <c r="A1256" s="811" t="s">
        <v>1283</v>
      </c>
      <c r="B1256" s="809"/>
      <c r="C1256" s="809"/>
      <c r="D1256" s="812"/>
      <c r="E1256" s="809"/>
      <c r="F1256" s="809"/>
      <c r="G1256" s="809"/>
      <c r="H1256" s="809"/>
      <c r="I1256" s="809"/>
      <c r="J1256" s="810"/>
      <c r="K1256" s="459"/>
    </row>
    <row r="1257" spans="1:11">
      <c r="A1257" s="808" t="s">
        <v>1284</v>
      </c>
      <c r="B1257" s="809"/>
      <c r="C1257" s="809"/>
      <c r="D1257" s="809"/>
      <c r="E1257" s="809"/>
      <c r="F1257" s="809"/>
      <c r="G1257" s="809"/>
      <c r="H1257" s="809"/>
      <c r="I1257" s="809"/>
      <c r="J1257" s="810"/>
      <c r="K1257" s="449">
        <v>2.3199999999999998</v>
      </c>
    </row>
    <row r="1258" spans="1:11">
      <c r="A1258" s="808" t="s">
        <v>1225</v>
      </c>
      <c r="B1258" s="809"/>
      <c r="C1258" s="809"/>
      <c r="D1258" s="809"/>
      <c r="E1258" s="809"/>
      <c r="F1258" s="809"/>
      <c r="G1258" s="809"/>
      <c r="H1258" s="809"/>
      <c r="I1258" s="809"/>
      <c r="J1258" s="810"/>
      <c r="K1258" s="449">
        <v>0.47</v>
      </c>
    </row>
    <row r="1259" spans="1:11">
      <c r="A1259" s="808" t="s">
        <v>1285</v>
      </c>
      <c r="B1259" s="809"/>
      <c r="C1259" s="809"/>
      <c r="D1259" s="809"/>
      <c r="E1259" s="809"/>
      <c r="F1259" s="809"/>
      <c r="G1259" s="809"/>
      <c r="H1259" s="809"/>
      <c r="I1259" s="809"/>
      <c r="J1259" s="810"/>
      <c r="K1259" s="449">
        <v>2.79</v>
      </c>
    </row>
    <row r="1262" spans="1:11">
      <c r="A1262" s="937" t="s">
        <v>1226</v>
      </c>
      <c r="B1262" s="938"/>
      <c r="C1262" s="938"/>
      <c r="D1262" s="938"/>
      <c r="E1262" s="938"/>
      <c r="F1262" s="938"/>
      <c r="G1262" s="938"/>
      <c r="H1262" s="938"/>
      <c r="I1262" s="938"/>
      <c r="J1262" s="938"/>
      <c r="K1262" s="939"/>
    </row>
    <row r="1263" spans="1:11">
      <c r="A1263" s="393" t="s">
        <v>1227</v>
      </c>
      <c r="B1263" s="394"/>
      <c r="C1263" s="940"/>
      <c r="D1263" s="940"/>
      <c r="E1263" s="940"/>
      <c r="F1263" s="940"/>
      <c r="G1263" s="940"/>
      <c r="H1263" s="940"/>
      <c r="I1263" s="940"/>
      <c r="J1263" s="940"/>
      <c r="K1263" s="941"/>
    </row>
    <row r="1264" spans="1:11">
      <c r="A1264" s="393" t="s">
        <v>1228</v>
      </c>
      <c r="B1264" s="394"/>
      <c r="C1264" s="395" t="s">
        <v>1229</v>
      </c>
      <c r="E1264" s="942"/>
      <c r="F1264" s="942"/>
      <c r="G1264" s="942"/>
      <c r="H1264" s="397"/>
      <c r="I1264" s="395" t="s">
        <v>1230</v>
      </c>
      <c r="J1264" s="943"/>
      <c r="K1264" s="944"/>
    </row>
    <row r="1265" spans="1:11">
      <c r="A1265" s="398" t="s">
        <v>1231</v>
      </c>
      <c r="B1265" s="399" t="s">
        <v>1359</v>
      </c>
      <c r="C1265" s="400"/>
      <c r="D1265" s="400"/>
      <c r="E1265" s="400"/>
      <c r="F1265" s="400"/>
      <c r="G1265" s="400"/>
      <c r="H1265" s="400"/>
      <c r="I1265" s="400"/>
      <c r="J1265" s="400"/>
      <c r="K1265" s="401"/>
    </row>
    <row r="1266" spans="1:11">
      <c r="A1266" s="402" t="s">
        <v>1233</v>
      </c>
      <c r="B1266" s="403"/>
      <c r="D1266" s="404"/>
      <c r="E1266" s="404"/>
      <c r="F1266" s="404"/>
      <c r="G1266" s="404"/>
      <c r="H1266" s="404"/>
      <c r="I1266" s="405"/>
      <c r="J1266" s="406" t="s">
        <v>1234</v>
      </c>
      <c r="K1266" s="407"/>
    </row>
    <row r="1267" spans="1:11">
      <c r="A1267" s="929" t="s">
        <v>1360</v>
      </c>
      <c r="B1267" s="930"/>
      <c r="C1267" s="930"/>
      <c r="D1267" s="930"/>
      <c r="E1267" s="930"/>
      <c r="F1267" s="930"/>
      <c r="G1267" s="930"/>
      <c r="H1267" s="930"/>
      <c r="I1267" s="931"/>
      <c r="J1267" s="408" t="s">
        <v>1236</v>
      </c>
      <c r="K1267" s="407" t="s">
        <v>989</v>
      </c>
    </row>
    <row r="1268" spans="1:11">
      <c r="A1268" s="870" t="s">
        <v>1238</v>
      </c>
      <c r="B1268" s="932"/>
      <c r="C1268" s="815"/>
      <c r="D1268" s="815"/>
      <c r="E1268" s="869"/>
      <c r="F1268" s="409" t="s">
        <v>1239</v>
      </c>
      <c r="G1268" s="933" t="s">
        <v>1240</v>
      </c>
      <c r="H1268" s="934"/>
      <c r="I1268" s="830" t="s">
        <v>1241</v>
      </c>
      <c r="J1268" s="830"/>
      <c r="K1268" s="925" t="s">
        <v>1242</v>
      </c>
    </row>
    <row r="1269" spans="1:11" ht="23.25" customHeight="1">
      <c r="A1269" s="870"/>
      <c r="B1269" s="932"/>
      <c r="C1269" s="932"/>
      <c r="D1269" s="932"/>
      <c r="E1269" s="871"/>
      <c r="F1269" s="409"/>
      <c r="G1269" s="409" t="s">
        <v>1243</v>
      </c>
      <c r="H1269" s="410" t="s">
        <v>1244</v>
      </c>
      <c r="I1269" s="409" t="s">
        <v>1245</v>
      </c>
      <c r="J1269" s="409" t="s">
        <v>1244</v>
      </c>
      <c r="K1269" s="926"/>
    </row>
    <row r="1270" spans="1:11">
      <c r="A1270" s="498"/>
      <c r="B1270" s="413"/>
      <c r="C1270" s="413"/>
      <c r="D1270" s="413"/>
      <c r="E1270" s="414"/>
      <c r="F1270" s="415"/>
      <c r="G1270" s="499"/>
      <c r="H1270" s="500"/>
      <c r="I1270" s="455"/>
      <c r="J1270" s="455"/>
      <c r="K1270" s="501"/>
    </row>
    <row r="1271" spans="1:11">
      <c r="A1271" s="420"/>
      <c r="B1271" s="421"/>
      <c r="C1271" s="421"/>
      <c r="D1271" s="421"/>
      <c r="E1271" s="422"/>
      <c r="F1271" s="423"/>
      <c r="G1271" s="424"/>
      <c r="H1271" s="425"/>
      <c r="I1271" s="426"/>
      <c r="J1271" s="426"/>
      <c r="K1271" s="427"/>
    </row>
    <row r="1272" spans="1:11" s="194" customFormat="1">
      <c r="A1272" s="420"/>
      <c r="B1272" s="421"/>
      <c r="C1272" s="421"/>
      <c r="D1272" s="421"/>
      <c r="E1272" s="422"/>
      <c r="F1272" s="423"/>
      <c r="G1272" s="424"/>
      <c r="H1272" s="425"/>
      <c r="I1272" s="426"/>
      <c r="J1272" s="426"/>
      <c r="K1272" s="427"/>
    </row>
    <row r="1273" spans="1:11" s="194" customFormat="1">
      <c r="A1273" s="420"/>
      <c r="B1273" s="421"/>
      <c r="C1273" s="421"/>
      <c r="D1273" s="421"/>
      <c r="E1273" s="422"/>
      <c r="F1273" s="423"/>
      <c r="G1273" s="424"/>
      <c r="H1273" s="425"/>
      <c r="I1273" s="426"/>
      <c r="J1273" s="426"/>
      <c r="K1273" s="427"/>
    </row>
    <row r="1274" spans="1:11" s="194" customFormat="1">
      <c r="A1274" s="420"/>
      <c r="B1274" s="421"/>
      <c r="C1274" s="421"/>
      <c r="D1274" s="421"/>
      <c r="E1274" s="422"/>
      <c r="F1274" s="423"/>
      <c r="G1274" s="424"/>
      <c r="H1274" s="425"/>
      <c r="I1274" s="426"/>
      <c r="J1274" s="426"/>
      <c r="K1274" s="427"/>
    </row>
    <row r="1275" spans="1:11" s="194" customFormat="1">
      <c r="A1275" s="420"/>
      <c r="B1275" s="421"/>
      <c r="C1275" s="421"/>
      <c r="D1275" s="421"/>
      <c r="E1275" s="422"/>
      <c r="F1275" s="423"/>
      <c r="G1275" s="424"/>
      <c r="H1275" s="425"/>
      <c r="I1275" s="426"/>
      <c r="J1275" s="426"/>
      <c r="K1275" s="427"/>
    </row>
    <row r="1276" spans="1:11" s="194" customFormat="1">
      <c r="A1276" s="420"/>
      <c r="B1276" s="421"/>
      <c r="C1276" s="421"/>
      <c r="D1276" s="421"/>
      <c r="E1276" s="422"/>
      <c r="F1276" s="423"/>
      <c r="G1276" s="424"/>
      <c r="H1276" s="425"/>
      <c r="I1276" s="426"/>
      <c r="J1276" s="426"/>
      <c r="K1276" s="427"/>
    </row>
    <row r="1277" spans="1:11" s="194" customFormat="1">
      <c r="A1277" s="428"/>
      <c r="B1277" s="429"/>
      <c r="C1277" s="429"/>
      <c r="D1277" s="429"/>
      <c r="E1277" s="430"/>
      <c r="F1277" s="431"/>
      <c r="G1277" s="432"/>
      <c r="H1277" s="433"/>
      <c r="I1277" s="434"/>
      <c r="J1277" s="434"/>
      <c r="K1277" s="435"/>
    </row>
    <row r="1278" spans="1:11" s="194" customFormat="1">
      <c r="A1278" s="935" t="s">
        <v>1247</v>
      </c>
      <c r="B1278" s="936"/>
      <c r="C1278" s="936"/>
      <c r="D1278" s="936"/>
      <c r="E1278" s="936"/>
      <c r="F1278" s="834"/>
      <c r="G1278" s="834"/>
      <c r="H1278" s="834"/>
      <c r="I1278" s="834"/>
      <c r="J1278" s="835"/>
      <c r="K1278" s="502"/>
    </row>
    <row r="1279" spans="1:11" s="194" customFormat="1">
      <c r="A1279" s="814" t="s">
        <v>1248</v>
      </c>
      <c r="B1279" s="815"/>
      <c r="C1279" s="815"/>
      <c r="D1279" s="815"/>
      <c r="E1279" s="815"/>
      <c r="F1279" s="437"/>
      <c r="G1279" s="437"/>
      <c r="H1279" s="921" t="s">
        <v>1239</v>
      </c>
      <c r="I1279" s="923" t="s">
        <v>1249</v>
      </c>
      <c r="J1279" s="925" t="s">
        <v>1250</v>
      </c>
      <c r="K1279" s="925" t="s">
        <v>1242</v>
      </c>
    </row>
    <row r="1280" spans="1:11" s="194" customFormat="1" ht="15">
      <c r="A1280" s="816"/>
      <c r="B1280" s="817"/>
      <c r="C1280" s="817"/>
      <c r="D1280" s="817"/>
      <c r="E1280" s="817"/>
      <c r="F1280" s="438"/>
      <c r="G1280" s="666"/>
      <c r="H1280" s="922"/>
      <c r="I1280" s="924"/>
      <c r="J1280" s="926"/>
      <c r="K1280" s="926"/>
    </row>
    <row r="1281" spans="1:11">
      <c r="A1281" s="467"/>
      <c r="B1281" s="927"/>
      <c r="C1281" s="927"/>
      <c r="D1281" s="927"/>
      <c r="E1281" s="927"/>
      <c r="F1281" s="927"/>
      <c r="G1281" s="928"/>
      <c r="H1281" s="440"/>
      <c r="I1281" s="441"/>
      <c r="J1281" s="426"/>
      <c r="K1281" s="426"/>
    </row>
    <row r="1282" spans="1:11" ht="15.75" customHeight="1">
      <c r="A1282" s="444"/>
      <c r="B1282" s="919"/>
      <c r="C1282" s="919"/>
      <c r="D1282" s="919"/>
      <c r="E1282" s="919"/>
      <c r="F1282" s="919"/>
      <c r="G1282" s="920"/>
      <c r="H1282" s="440"/>
      <c r="I1282" s="441"/>
      <c r="J1282" s="426"/>
      <c r="K1282" s="426"/>
    </row>
    <row r="1283" spans="1:11" ht="21.75" customHeight="1">
      <c r="A1283" s="444"/>
      <c r="B1283" s="919"/>
      <c r="C1283" s="919"/>
      <c r="D1283" s="919"/>
      <c r="E1283" s="919"/>
      <c r="F1283" s="919"/>
      <c r="G1283" s="920"/>
      <c r="H1283" s="440"/>
      <c r="I1283" s="441"/>
      <c r="J1283" s="426"/>
      <c r="K1283" s="426"/>
    </row>
    <row r="1284" spans="1:11">
      <c r="A1284" s="444"/>
      <c r="B1284" s="919"/>
      <c r="C1284" s="919"/>
      <c r="D1284" s="919"/>
      <c r="E1284" s="919"/>
      <c r="F1284" s="919"/>
      <c r="G1284" s="920"/>
      <c r="H1284" s="440"/>
      <c r="I1284" s="441"/>
      <c r="J1284" s="426"/>
      <c r="K1284" s="426"/>
    </row>
    <row r="1285" spans="1:11">
      <c r="A1285" s="444"/>
      <c r="B1285" s="919"/>
      <c r="C1285" s="919"/>
      <c r="D1285" s="919"/>
      <c r="E1285" s="919"/>
      <c r="F1285" s="919"/>
      <c r="G1285" s="920"/>
      <c r="H1285" s="440"/>
      <c r="I1285" s="441"/>
      <c r="J1285" s="426"/>
      <c r="K1285" s="426"/>
    </row>
    <row r="1286" spans="1:11">
      <c r="A1286" s="444"/>
      <c r="B1286" s="919"/>
      <c r="C1286" s="919"/>
      <c r="D1286" s="919"/>
      <c r="E1286" s="919"/>
      <c r="F1286" s="919"/>
      <c r="G1286" s="920"/>
      <c r="H1286" s="440"/>
      <c r="I1286" s="441"/>
      <c r="J1286" s="426"/>
      <c r="K1286" s="426"/>
    </row>
    <row r="1287" spans="1:11">
      <c r="A1287" s="444"/>
      <c r="B1287" s="919"/>
      <c r="C1287" s="919"/>
      <c r="D1287" s="919"/>
      <c r="E1287" s="919"/>
      <c r="F1287" s="919"/>
      <c r="G1287" s="920"/>
      <c r="H1287" s="440"/>
      <c r="I1287" s="441"/>
      <c r="J1287" s="426"/>
      <c r="K1287" s="426"/>
    </row>
    <row r="1288" spans="1:11">
      <c r="A1288" s="445"/>
      <c r="B1288" s="879"/>
      <c r="C1288" s="879"/>
      <c r="D1288" s="879"/>
      <c r="E1288" s="879"/>
      <c r="F1288" s="879"/>
      <c r="G1288" s="880"/>
      <c r="H1288" s="446"/>
      <c r="I1288" s="447"/>
      <c r="J1288" s="434"/>
      <c r="K1288" s="434"/>
    </row>
    <row r="1289" spans="1:11" ht="15">
      <c r="A1289" s="448"/>
      <c r="C1289" s="667"/>
      <c r="D1289" s="833" t="s">
        <v>1263</v>
      </c>
      <c r="E1289" s="834"/>
      <c r="F1289" s="834"/>
      <c r="G1289" s="834"/>
      <c r="H1289" s="834"/>
      <c r="I1289" s="834"/>
      <c r="J1289" s="835"/>
      <c r="K1289" s="459"/>
    </row>
    <row r="1290" spans="1:11">
      <c r="A1290" s="448" t="s">
        <v>1264</v>
      </c>
      <c r="B1290" s="437"/>
      <c r="C1290" s="450">
        <v>1</v>
      </c>
      <c r="D1290" s="881" t="s">
        <v>1265</v>
      </c>
      <c r="E1290" s="882"/>
      <c r="F1290" s="882"/>
      <c r="G1290" s="882"/>
      <c r="H1290" s="882"/>
      <c r="I1290" s="882"/>
      <c r="J1290" s="883"/>
      <c r="K1290" s="459"/>
    </row>
    <row r="1291" spans="1:11">
      <c r="A1291" s="451"/>
      <c r="B1291" s="437"/>
      <c r="C1291" s="452"/>
      <c r="D1291" s="918" t="s">
        <v>1266</v>
      </c>
      <c r="E1291" s="918"/>
      <c r="F1291" s="834"/>
      <c r="G1291" s="834"/>
      <c r="H1291" s="834"/>
      <c r="I1291" s="834"/>
      <c r="J1291" s="835"/>
      <c r="K1291" s="459"/>
    </row>
    <row r="1292" spans="1:11">
      <c r="A1292" s="814" t="s">
        <v>1267</v>
      </c>
      <c r="B1292" s="815"/>
      <c r="C1292" s="815"/>
      <c r="D1292" s="815"/>
      <c r="E1292" s="815"/>
      <c r="F1292" s="818"/>
      <c r="G1292" s="820" t="s">
        <v>1268</v>
      </c>
      <c r="H1292" s="821"/>
      <c r="I1292" s="824" t="s">
        <v>1249</v>
      </c>
      <c r="J1292" s="813" t="s">
        <v>1269</v>
      </c>
      <c r="K1292" s="813" t="s">
        <v>1270</v>
      </c>
    </row>
    <row r="1293" spans="1:11">
      <c r="A1293" s="816"/>
      <c r="B1293" s="817"/>
      <c r="C1293" s="817"/>
      <c r="D1293" s="817"/>
      <c r="E1293" s="817"/>
      <c r="F1293" s="819"/>
      <c r="G1293" s="822"/>
      <c r="H1293" s="823"/>
      <c r="I1293" s="824"/>
      <c r="J1293" s="813"/>
      <c r="K1293" s="824"/>
    </row>
    <row r="1294" spans="1:11">
      <c r="A1294" s="443">
        <v>10146</v>
      </c>
      <c r="B1294" s="421" t="s">
        <v>1361</v>
      </c>
      <c r="C1294" s="421"/>
      <c r="D1294" s="421"/>
      <c r="E1294" s="421"/>
      <c r="F1294" s="414"/>
      <c r="G1294" s="825">
        <v>1.25</v>
      </c>
      <c r="H1294" s="826"/>
      <c r="I1294" s="453" t="s">
        <v>989</v>
      </c>
      <c r="J1294" s="442">
        <v>14.97</v>
      </c>
      <c r="K1294" s="418">
        <v>18.71</v>
      </c>
    </row>
    <row r="1295" spans="1:11">
      <c r="A1295" s="444"/>
      <c r="B1295" s="421"/>
      <c r="C1295" s="421"/>
      <c r="D1295" s="421"/>
      <c r="E1295" s="421"/>
      <c r="F1295" s="422"/>
      <c r="G1295" s="827"/>
      <c r="H1295" s="828"/>
      <c r="I1295" s="457"/>
      <c r="J1295" s="458"/>
      <c r="K1295" s="426"/>
    </row>
    <row r="1296" spans="1:11">
      <c r="A1296" s="444"/>
      <c r="B1296" s="421"/>
      <c r="C1296" s="421"/>
      <c r="D1296" s="421"/>
      <c r="E1296" s="421"/>
      <c r="F1296" s="422"/>
      <c r="G1296" s="827"/>
      <c r="H1296" s="828"/>
      <c r="I1296" s="457"/>
      <c r="J1296" s="458"/>
      <c r="K1296" s="426"/>
    </row>
    <row r="1297" spans="1:11">
      <c r="A1297" s="444"/>
      <c r="B1297" s="421"/>
      <c r="C1297" s="421"/>
      <c r="D1297" s="421"/>
      <c r="E1297" s="421"/>
      <c r="F1297" s="422"/>
      <c r="G1297" s="827"/>
      <c r="H1297" s="828"/>
      <c r="I1297" s="457"/>
      <c r="J1297" s="458"/>
      <c r="K1297" s="426"/>
    </row>
    <row r="1298" spans="1:11">
      <c r="A1298" s="833" t="s">
        <v>1271</v>
      </c>
      <c r="B1298" s="834"/>
      <c r="C1298" s="834"/>
      <c r="D1298" s="834"/>
      <c r="E1298" s="834"/>
      <c r="F1298" s="834"/>
      <c r="G1298" s="834"/>
      <c r="H1298" s="834"/>
      <c r="I1298" s="834"/>
      <c r="J1298" s="835"/>
      <c r="K1298" s="449">
        <v>18.71</v>
      </c>
    </row>
    <row r="1299" spans="1:11">
      <c r="A1299" s="814" t="s">
        <v>1272</v>
      </c>
      <c r="B1299" s="815"/>
      <c r="C1299" s="815"/>
      <c r="D1299" s="815"/>
      <c r="E1299" s="815"/>
      <c r="F1299" s="818"/>
      <c r="G1299" s="820" t="s">
        <v>1268</v>
      </c>
      <c r="H1299" s="821"/>
      <c r="I1299" s="824" t="s">
        <v>1249</v>
      </c>
      <c r="J1299" s="813" t="s">
        <v>1269</v>
      </c>
      <c r="K1299" s="813" t="s">
        <v>1270</v>
      </c>
    </row>
    <row r="1300" spans="1:11">
      <c r="A1300" s="816"/>
      <c r="B1300" s="817"/>
      <c r="C1300" s="817"/>
      <c r="D1300" s="817"/>
      <c r="E1300" s="817"/>
      <c r="F1300" s="819"/>
      <c r="G1300" s="822"/>
      <c r="H1300" s="823"/>
      <c r="I1300" s="824"/>
      <c r="J1300" s="813"/>
      <c r="K1300" s="824"/>
    </row>
    <row r="1301" spans="1:11">
      <c r="A1301" s="444"/>
      <c r="B1301" s="421"/>
      <c r="C1301" s="421"/>
      <c r="D1301" s="421"/>
      <c r="E1301" s="421"/>
      <c r="F1301" s="422"/>
      <c r="G1301" s="827"/>
      <c r="H1301" s="828"/>
      <c r="I1301" s="457"/>
      <c r="J1301" s="458"/>
      <c r="K1301" s="426"/>
    </row>
    <row r="1302" spans="1:11">
      <c r="A1302" s="444"/>
      <c r="B1302" s="421"/>
      <c r="C1302" s="421"/>
      <c r="D1302" s="421"/>
      <c r="E1302" s="421"/>
      <c r="F1302" s="422"/>
      <c r="G1302" s="827"/>
      <c r="H1302" s="828"/>
      <c r="I1302" s="457"/>
      <c r="J1302" s="458"/>
      <c r="K1302" s="426"/>
    </row>
    <row r="1303" spans="1:11">
      <c r="A1303" s="444"/>
      <c r="B1303" s="421"/>
      <c r="C1303" s="421"/>
      <c r="D1303" s="421"/>
      <c r="E1303" s="421"/>
      <c r="F1303" s="422"/>
      <c r="G1303" s="827"/>
      <c r="H1303" s="828"/>
      <c r="I1303" s="457"/>
      <c r="J1303" s="458"/>
      <c r="K1303" s="426"/>
    </row>
    <row r="1304" spans="1:11">
      <c r="A1304" s="445"/>
      <c r="B1304" s="429"/>
      <c r="C1304" s="429"/>
      <c r="D1304" s="429"/>
      <c r="E1304" s="429"/>
      <c r="F1304" s="430"/>
      <c r="G1304" s="831"/>
      <c r="H1304" s="832"/>
      <c r="I1304" s="460"/>
      <c r="J1304" s="461"/>
      <c r="K1304" s="434"/>
    </row>
    <row r="1305" spans="1:11">
      <c r="A1305" s="833" t="s">
        <v>1273</v>
      </c>
      <c r="B1305" s="834"/>
      <c r="C1305" s="834"/>
      <c r="D1305" s="834"/>
      <c r="E1305" s="834"/>
      <c r="F1305" s="834"/>
      <c r="G1305" s="834"/>
      <c r="H1305" s="834"/>
      <c r="I1305" s="834"/>
      <c r="J1305" s="835"/>
      <c r="K1305" s="459"/>
    </row>
    <row r="1306" spans="1:11">
      <c r="A1306" s="814" t="s">
        <v>1274</v>
      </c>
      <c r="B1306" s="815"/>
      <c r="C1306" s="815"/>
      <c r="D1306" s="815"/>
      <c r="E1306" s="815"/>
      <c r="F1306" s="818"/>
      <c r="G1306" s="820" t="s">
        <v>1268</v>
      </c>
      <c r="H1306" s="821"/>
      <c r="I1306" s="824" t="s">
        <v>1249</v>
      </c>
      <c r="J1306" s="813" t="s">
        <v>1269</v>
      </c>
      <c r="K1306" s="813" t="s">
        <v>1270</v>
      </c>
    </row>
    <row r="1307" spans="1:11">
      <c r="A1307" s="816"/>
      <c r="B1307" s="817"/>
      <c r="C1307" s="817"/>
      <c r="D1307" s="817"/>
      <c r="E1307" s="817"/>
      <c r="F1307" s="819"/>
      <c r="G1307" s="822"/>
      <c r="H1307" s="823"/>
      <c r="I1307" s="824"/>
      <c r="J1307" s="813"/>
      <c r="K1307" s="824"/>
    </row>
    <row r="1308" spans="1:11">
      <c r="A1308" s="444"/>
      <c r="B1308" s="421"/>
      <c r="C1308" s="421"/>
      <c r="D1308" s="421"/>
      <c r="E1308" s="421"/>
      <c r="F1308" s="422"/>
      <c r="G1308" s="827"/>
      <c r="H1308" s="828"/>
      <c r="I1308" s="457"/>
      <c r="J1308" s="458"/>
      <c r="K1308" s="426"/>
    </row>
    <row r="1309" spans="1:11">
      <c r="A1309" s="444"/>
      <c r="B1309" s="421"/>
      <c r="C1309" s="421"/>
      <c r="D1309" s="421"/>
      <c r="E1309" s="421"/>
      <c r="F1309" s="422"/>
      <c r="G1309" s="827"/>
      <c r="H1309" s="828"/>
      <c r="I1309" s="457"/>
      <c r="J1309" s="458"/>
      <c r="K1309" s="426"/>
    </row>
    <row r="1310" spans="1:11">
      <c r="A1310" s="444"/>
      <c r="B1310" s="421"/>
      <c r="C1310" s="421"/>
      <c r="D1310" s="421"/>
      <c r="E1310" s="421"/>
      <c r="F1310" s="422"/>
      <c r="G1310" s="827"/>
      <c r="H1310" s="828"/>
      <c r="I1310" s="457"/>
      <c r="J1310" s="458"/>
      <c r="K1310" s="426"/>
    </row>
    <row r="1311" spans="1:11">
      <c r="A1311" s="445"/>
      <c r="B1311" s="429"/>
      <c r="C1311" s="429"/>
      <c r="D1311" s="429"/>
      <c r="E1311" s="429"/>
      <c r="F1311" s="430"/>
      <c r="G1311" s="831"/>
      <c r="H1311" s="832"/>
      <c r="I1311" s="460"/>
      <c r="J1311" s="461"/>
      <c r="K1311" s="434"/>
    </row>
    <row r="1312" spans="1:11">
      <c r="A1312" s="833" t="s">
        <v>1275</v>
      </c>
      <c r="B1312" s="834"/>
      <c r="C1312" s="834"/>
      <c r="D1312" s="834"/>
      <c r="E1312" s="834"/>
      <c r="F1312" s="834"/>
      <c r="G1312" s="834"/>
      <c r="H1312" s="834"/>
      <c r="I1312" s="834"/>
      <c r="J1312" s="835"/>
      <c r="K1312" s="459"/>
    </row>
    <row r="1313" spans="1:11">
      <c r="A1313" s="814" t="s">
        <v>1276</v>
      </c>
      <c r="B1313" s="869"/>
      <c r="C1313" s="872" t="s">
        <v>1277</v>
      </c>
      <c r="D1313" s="462" t="s">
        <v>984</v>
      </c>
      <c r="E1313" s="874" t="s">
        <v>889</v>
      </c>
      <c r="F1313" s="874"/>
      <c r="G1313" s="875"/>
      <c r="H1313" s="876" t="s">
        <v>1278</v>
      </c>
      <c r="I1313" s="877"/>
      <c r="J1313" s="878"/>
      <c r="K1313" s="829" t="s">
        <v>1279</v>
      </c>
    </row>
    <row r="1314" spans="1:11">
      <c r="A1314" s="870"/>
      <c r="B1314" s="871"/>
      <c r="C1314" s="873"/>
      <c r="D1314" s="464"/>
      <c r="E1314" s="463" t="s">
        <v>1280</v>
      </c>
      <c r="F1314" s="465" t="s">
        <v>1281</v>
      </c>
      <c r="G1314" s="466" t="s">
        <v>1282</v>
      </c>
      <c r="H1314" s="463" t="s">
        <v>1280</v>
      </c>
      <c r="I1314" s="465" t="s">
        <v>1281</v>
      </c>
      <c r="J1314" s="465" t="s">
        <v>1282</v>
      </c>
      <c r="K1314" s="830"/>
    </row>
    <row r="1315" spans="1:11">
      <c r="A1315" s="467"/>
      <c r="B1315" s="414"/>
      <c r="C1315" s="468"/>
      <c r="D1315" s="469"/>
      <c r="E1315" s="470"/>
      <c r="F1315" s="471"/>
      <c r="G1315" s="472"/>
      <c r="H1315" s="456"/>
      <c r="I1315" s="456"/>
      <c r="J1315" s="473"/>
      <c r="K1315" s="455"/>
    </row>
    <row r="1316" spans="1:11">
      <c r="A1316" s="444"/>
      <c r="B1316" s="421"/>
      <c r="C1316" s="468"/>
      <c r="D1316" s="474"/>
      <c r="E1316" s="475"/>
      <c r="F1316" s="476"/>
      <c r="G1316" s="477"/>
      <c r="H1316" s="456"/>
      <c r="I1316" s="456"/>
      <c r="J1316" s="473"/>
      <c r="K1316" s="426"/>
    </row>
    <row r="1317" spans="1:11">
      <c r="A1317" s="444"/>
      <c r="B1317" s="421"/>
      <c r="C1317" s="468"/>
      <c r="D1317" s="474"/>
      <c r="E1317" s="475"/>
      <c r="F1317" s="476"/>
      <c r="G1317" s="477"/>
      <c r="H1317" s="456"/>
      <c r="I1317" s="456"/>
      <c r="J1317" s="473"/>
      <c r="K1317" s="426"/>
    </row>
    <row r="1318" spans="1:11">
      <c r="A1318" s="445"/>
      <c r="B1318" s="429"/>
      <c r="C1318" s="478"/>
      <c r="D1318" s="479"/>
      <c r="E1318" s="480"/>
      <c r="F1318" s="481"/>
      <c r="G1318" s="482"/>
      <c r="H1318" s="456"/>
      <c r="I1318" s="456"/>
      <c r="J1318" s="473"/>
      <c r="K1318" s="434"/>
    </row>
    <row r="1319" spans="1:11">
      <c r="A1319" s="811" t="s">
        <v>1283</v>
      </c>
      <c r="B1319" s="809"/>
      <c r="C1319" s="809"/>
      <c r="D1319" s="812"/>
      <c r="E1319" s="809"/>
      <c r="F1319" s="809"/>
      <c r="G1319" s="809"/>
      <c r="H1319" s="809"/>
      <c r="I1319" s="809"/>
      <c r="J1319" s="810"/>
      <c r="K1319" s="459"/>
    </row>
    <row r="1320" spans="1:11">
      <c r="A1320" s="808" t="s">
        <v>1284</v>
      </c>
      <c r="B1320" s="809"/>
      <c r="C1320" s="809"/>
      <c r="D1320" s="809"/>
      <c r="E1320" s="809"/>
      <c r="F1320" s="809"/>
      <c r="G1320" s="809"/>
      <c r="H1320" s="809"/>
      <c r="I1320" s="809"/>
      <c r="J1320" s="810"/>
      <c r="K1320" s="449">
        <v>18.71</v>
      </c>
    </row>
    <row r="1321" spans="1:11">
      <c r="A1321" s="808" t="s">
        <v>1225</v>
      </c>
      <c r="B1321" s="809"/>
      <c r="C1321" s="809"/>
      <c r="D1321" s="809"/>
      <c r="E1321" s="809"/>
      <c r="F1321" s="809"/>
      <c r="G1321" s="809"/>
      <c r="H1321" s="809"/>
      <c r="I1321" s="809"/>
      <c r="J1321" s="810"/>
      <c r="K1321" s="449">
        <v>3.85</v>
      </c>
    </row>
    <row r="1322" spans="1:11">
      <c r="A1322" s="808" t="s">
        <v>1285</v>
      </c>
      <c r="B1322" s="809"/>
      <c r="C1322" s="809"/>
      <c r="D1322" s="809"/>
      <c r="E1322" s="809"/>
      <c r="F1322" s="809"/>
      <c r="G1322" s="809"/>
      <c r="H1322" s="809"/>
      <c r="I1322" s="809"/>
      <c r="J1322" s="810"/>
      <c r="K1322" s="449">
        <v>22.560000000000002</v>
      </c>
    </row>
    <row r="1325" spans="1:11">
      <c r="A1325" s="937" t="s">
        <v>1226</v>
      </c>
      <c r="B1325" s="938"/>
      <c r="C1325" s="938"/>
      <c r="D1325" s="938"/>
      <c r="E1325" s="938"/>
      <c r="F1325" s="938"/>
      <c r="G1325" s="938"/>
      <c r="H1325" s="938"/>
      <c r="I1325" s="938"/>
      <c r="J1325" s="938"/>
      <c r="K1325" s="939"/>
    </row>
    <row r="1326" spans="1:11">
      <c r="A1326" s="393" t="s">
        <v>1227</v>
      </c>
      <c r="B1326" s="394"/>
      <c r="C1326" s="940"/>
      <c r="D1326" s="940"/>
      <c r="E1326" s="940"/>
      <c r="F1326" s="940"/>
      <c r="G1326" s="940"/>
      <c r="H1326" s="940"/>
      <c r="I1326" s="940"/>
      <c r="J1326" s="940"/>
      <c r="K1326" s="941"/>
    </row>
    <row r="1327" spans="1:11">
      <c r="A1327" s="393" t="s">
        <v>1228</v>
      </c>
      <c r="B1327" s="394"/>
      <c r="C1327" s="395" t="s">
        <v>1229</v>
      </c>
      <c r="E1327" s="942"/>
      <c r="F1327" s="942"/>
      <c r="G1327" s="942"/>
      <c r="H1327" s="397"/>
      <c r="I1327" s="395" t="s">
        <v>1230</v>
      </c>
      <c r="J1327" s="943"/>
      <c r="K1327" s="944"/>
    </row>
    <row r="1328" spans="1:11">
      <c r="A1328" s="398" t="s">
        <v>1231</v>
      </c>
      <c r="B1328" s="399" t="s">
        <v>1362</v>
      </c>
      <c r="C1328" s="400"/>
      <c r="D1328" s="400"/>
      <c r="E1328" s="400"/>
      <c r="F1328" s="400"/>
      <c r="G1328" s="400"/>
      <c r="H1328" s="400"/>
      <c r="I1328" s="400"/>
      <c r="J1328" s="400"/>
      <c r="K1328" s="401"/>
    </row>
    <row r="1329" spans="1:11">
      <c r="A1329" s="402" t="s">
        <v>1233</v>
      </c>
      <c r="B1329" s="403"/>
      <c r="D1329" s="404"/>
      <c r="E1329" s="404"/>
      <c r="F1329" s="404"/>
      <c r="G1329" s="404"/>
      <c r="H1329" s="404"/>
      <c r="I1329" s="405"/>
      <c r="J1329" s="406" t="s">
        <v>1234</v>
      </c>
      <c r="K1329" s="407"/>
    </row>
    <row r="1330" spans="1:11">
      <c r="A1330" s="929" t="s">
        <v>1363</v>
      </c>
      <c r="B1330" s="930"/>
      <c r="C1330" s="930"/>
      <c r="D1330" s="930"/>
      <c r="E1330" s="930"/>
      <c r="F1330" s="930"/>
      <c r="G1330" s="930"/>
      <c r="H1330" s="930"/>
      <c r="I1330" s="931"/>
      <c r="J1330" s="408" t="s">
        <v>1236</v>
      </c>
      <c r="K1330" s="407" t="s">
        <v>1313</v>
      </c>
    </row>
    <row r="1331" spans="1:11">
      <c r="A1331" s="870" t="s">
        <v>1238</v>
      </c>
      <c r="B1331" s="932"/>
      <c r="C1331" s="815"/>
      <c r="D1331" s="815"/>
      <c r="E1331" s="869"/>
      <c r="F1331" s="409" t="s">
        <v>1239</v>
      </c>
      <c r="G1331" s="933" t="s">
        <v>1240</v>
      </c>
      <c r="H1331" s="934"/>
      <c r="I1331" s="830" t="s">
        <v>1241</v>
      </c>
      <c r="J1331" s="830"/>
      <c r="K1331" s="925" t="s">
        <v>1242</v>
      </c>
    </row>
    <row r="1332" spans="1:11">
      <c r="A1332" s="870"/>
      <c r="B1332" s="932"/>
      <c r="C1332" s="932"/>
      <c r="D1332" s="932"/>
      <c r="E1332" s="871"/>
      <c r="F1332" s="409"/>
      <c r="G1332" s="409" t="s">
        <v>1243</v>
      </c>
      <c r="H1332" s="410" t="s">
        <v>1244</v>
      </c>
      <c r="I1332" s="497" t="s">
        <v>1245</v>
      </c>
      <c r="J1332" s="497" t="s">
        <v>1244</v>
      </c>
      <c r="K1332" s="926"/>
    </row>
    <row r="1333" spans="1:11" ht="23.25" customHeight="1">
      <c r="A1333" s="412">
        <v>30037</v>
      </c>
      <c r="B1333" s="413" t="s">
        <v>1314</v>
      </c>
      <c r="C1333" s="413"/>
      <c r="D1333" s="413"/>
      <c r="E1333" s="414"/>
      <c r="F1333" s="415">
        <v>1</v>
      </c>
      <c r="G1333" s="416">
        <v>1</v>
      </c>
      <c r="H1333" s="417">
        <v>0</v>
      </c>
      <c r="I1333" s="426">
        <v>287.75</v>
      </c>
      <c r="J1333" s="426">
        <v>72.75</v>
      </c>
      <c r="K1333" s="419">
        <v>287.75</v>
      </c>
    </row>
    <row r="1334" spans="1:11">
      <c r="A1334" s="483">
        <v>30046</v>
      </c>
      <c r="B1334" s="421" t="s">
        <v>1288</v>
      </c>
      <c r="C1334" s="421"/>
      <c r="D1334" s="421"/>
      <c r="E1334" s="422"/>
      <c r="F1334" s="423">
        <v>2.5000000000000001E-2</v>
      </c>
      <c r="G1334" s="484">
        <v>1</v>
      </c>
      <c r="H1334" s="485">
        <v>0</v>
      </c>
      <c r="I1334" s="426">
        <v>274.86</v>
      </c>
      <c r="J1334" s="426">
        <v>116.89</v>
      </c>
      <c r="K1334" s="486">
        <v>6.87</v>
      </c>
    </row>
    <row r="1335" spans="1:11">
      <c r="A1335" s="483">
        <v>30040</v>
      </c>
      <c r="B1335" s="421" t="s">
        <v>1290</v>
      </c>
      <c r="C1335" s="421"/>
      <c r="D1335" s="421"/>
      <c r="E1335" s="422"/>
      <c r="F1335" s="423">
        <v>2.5000000000000001E-2</v>
      </c>
      <c r="G1335" s="484">
        <v>1</v>
      </c>
      <c r="H1335" s="485">
        <v>0</v>
      </c>
      <c r="I1335" s="426">
        <v>285.39999999999998</v>
      </c>
      <c r="J1335" s="426">
        <v>62.1</v>
      </c>
      <c r="K1335" s="486">
        <v>7.13</v>
      </c>
    </row>
    <row r="1336" spans="1:11" s="194" customFormat="1">
      <c r="A1336" s="420"/>
      <c r="B1336" s="421"/>
      <c r="C1336" s="421"/>
      <c r="D1336" s="421"/>
      <c r="E1336" s="422"/>
      <c r="F1336" s="423"/>
      <c r="G1336" s="424"/>
      <c r="H1336" s="425"/>
      <c r="I1336" s="426"/>
      <c r="J1336" s="426"/>
      <c r="K1336" s="427"/>
    </row>
    <row r="1337" spans="1:11" s="194" customFormat="1">
      <c r="A1337" s="420"/>
      <c r="B1337" s="421"/>
      <c r="C1337" s="421"/>
      <c r="D1337" s="421"/>
      <c r="E1337" s="422"/>
      <c r="F1337" s="423"/>
      <c r="G1337" s="424"/>
      <c r="H1337" s="425"/>
      <c r="I1337" s="426"/>
      <c r="J1337" s="426"/>
      <c r="K1337" s="427"/>
    </row>
    <row r="1338" spans="1:11" s="194" customFormat="1">
      <c r="A1338" s="420"/>
      <c r="B1338" s="421"/>
      <c r="C1338" s="421"/>
      <c r="D1338" s="421"/>
      <c r="E1338" s="422"/>
      <c r="F1338" s="423"/>
      <c r="G1338" s="424"/>
      <c r="H1338" s="425"/>
      <c r="I1338" s="426"/>
      <c r="J1338" s="426"/>
      <c r="K1338" s="427"/>
    </row>
    <row r="1339" spans="1:11" s="194" customFormat="1">
      <c r="A1339" s="420"/>
      <c r="B1339" s="421"/>
      <c r="C1339" s="421"/>
      <c r="D1339" s="421"/>
      <c r="E1339" s="422"/>
      <c r="F1339" s="423"/>
      <c r="G1339" s="424"/>
      <c r="H1339" s="425"/>
      <c r="I1339" s="426"/>
      <c r="J1339" s="426"/>
      <c r="K1339" s="427"/>
    </row>
    <row r="1340" spans="1:11" s="194" customFormat="1">
      <c r="A1340" s="428"/>
      <c r="B1340" s="429"/>
      <c r="C1340" s="429"/>
      <c r="D1340" s="429"/>
      <c r="E1340" s="430"/>
      <c r="F1340" s="431"/>
      <c r="G1340" s="432"/>
      <c r="H1340" s="433"/>
      <c r="I1340" s="434"/>
      <c r="J1340" s="434"/>
      <c r="K1340" s="435"/>
    </row>
    <row r="1341" spans="1:11" s="194" customFormat="1">
      <c r="A1341" s="935" t="s">
        <v>1247</v>
      </c>
      <c r="B1341" s="936"/>
      <c r="C1341" s="936"/>
      <c r="D1341" s="936"/>
      <c r="E1341" s="936"/>
      <c r="F1341" s="834"/>
      <c r="G1341" s="834"/>
      <c r="H1341" s="834"/>
      <c r="I1341" s="834"/>
      <c r="J1341" s="835"/>
      <c r="K1341" s="436">
        <v>301.75</v>
      </c>
    </row>
    <row r="1342" spans="1:11" s="194" customFormat="1">
      <c r="A1342" s="814" t="s">
        <v>1248</v>
      </c>
      <c r="B1342" s="815"/>
      <c r="C1342" s="815"/>
      <c r="D1342" s="815"/>
      <c r="E1342" s="815"/>
      <c r="F1342" s="437"/>
      <c r="G1342" s="437"/>
      <c r="H1342" s="921" t="s">
        <v>1239</v>
      </c>
      <c r="I1342" s="923" t="s">
        <v>1249</v>
      </c>
      <c r="J1342" s="925" t="s">
        <v>1250</v>
      </c>
      <c r="K1342" s="925" t="s">
        <v>1242</v>
      </c>
    </row>
    <row r="1343" spans="1:11" s="194" customFormat="1" ht="15">
      <c r="A1343" s="816"/>
      <c r="B1343" s="817"/>
      <c r="C1343" s="817"/>
      <c r="D1343" s="817"/>
      <c r="E1343" s="817"/>
      <c r="F1343" s="438"/>
      <c r="G1343" s="666"/>
      <c r="H1343" s="922"/>
      <c r="I1343" s="924"/>
      <c r="J1343" s="926"/>
      <c r="K1343" s="926"/>
    </row>
    <row r="1344" spans="1:11">
      <c r="A1344" s="467"/>
      <c r="B1344" s="927"/>
      <c r="C1344" s="927"/>
      <c r="D1344" s="927"/>
      <c r="E1344" s="927"/>
      <c r="F1344" s="927"/>
      <c r="G1344" s="928"/>
      <c r="H1344" s="440"/>
      <c r="I1344" s="441"/>
      <c r="J1344" s="426"/>
      <c r="K1344" s="426"/>
    </row>
    <row r="1345" spans="1:11" ht="15.75" customHeight="1">
      <c r="A1345" s="444"/>
      <c r="B1345" s="919"/>
      <c r="C1345" s="919"/>
      <c r="D1345" s="919"/>
      <c r="E1345" s="919"/>
      <c r="F1345" s="919"/>
      <c r="G1345" s="920"/>
      <c r="H1345" s="440"/>
      <c r="I1345" s="441"/>
      <c r="J1345" s="426"/>
      <c r="K1345" s="426"/>
    </row>
    <row r="1346" spans="1:11" ht="21.75" customHeight="1">
      <c r="A1346" s="444"/>
      <c r="B1346" s="919"/>
      <c r="C1346" s="919"/>
      <c r="D1346" s="919"/>
      <c r="E1346" s="919"/>
      <c r="F1346" s="919"/>
      <c r="G1346" s="920"/>
      <c r="H1346" s="440"/>
      <c r="I1346" s="441"/>
      <c r="J1346" s="426"/>
      <c r="K1346" s="426"/>
    </row>
    <row r="1347" spans="1:11">
      <c r="A1347" s="444"/>
      <c r="B1347" s="919"/>
      <c r="C1347" s="919"/>
      <c r="D1347" s="919"/>
      <c r="E1347" s="919"/>
      <c r="F1347" s="919"/>
      <c r="G1347" s="920"/>
      <c r="H1347" s="440"/>
      <c r="I1347" s="441"/>
      <c r="J1347" s="426"/>
      <c r="K1347" s="426"/>
    </row>
    <row r="1348" spans="1:11">
      <c r="A1348" s="444"/>
      <c r="B1348" s="919"/>
      <c r="C1348" s="919"/>
      <c r="D1348" s="919"/>
      <c r="E1348" s="919"/>
      <c r="F1348" s="919"/>
      <c r="G1348" s="920"/>
      <c r="H1348" s="440"/>
      <c r="I1348" s="441"/>
      <c r="J1348" s="426"/>
      <c r="K1348" s="426"/>
    </row>
    <row r="1349" spans="1:11">
      <c r="A1349" s="444"/>
      <c r="B1349" s="919"/>
      <c r="C1349" s="919"/>
      <c r="D1349" s="919"/>
      <c r="E1349" s="919"/>
      <c r="F1349" s="919"/>
      <c r="G1349" s="920"/>
      <c r="H1349" s="440"/>
      <c r="I1349" s="441"/>
      <c r="J1349" s="426"/>
      <c r="K1349" s="426"/>
    </row>
    <row r="1350" spans="1:11">
      <c r="A1350" s="444"/>
      <c r="B1350" s="919"/>
      <c r="C1350" s="919"/>
      <c r="D1350" s="919"/>
      <c r="E1350" s="919"/>
      <c r="F1350" s="919"/>
      <c r="G1350" s="920"/>
      <c r="H1350" s="440"/>
      <c r="I1350" s="441"/>
      <c r="J1350" s="426"/>
      <c r="K1350" s="426"/>
    </row>
    <row r="1351" spans="1:11">
      <c r="A1351" s="445"/>
      <c r="B1351" s="879"/>
      <c r="C1351" s="879"/>
      <c r="D1351" s="879"/>
      <c r="E1351" s="879"/>
      <c r="F1351" s="879"/>
      <c r="G1351" s="880"/>
      <c r="H1351" s="446"/>
      <c r="I1351" s="447"/>
      <c r="J1351" s="434"/>
      <c r="K1351" s="434"/>
    </row>
    <row r="1352" spans="1:11" ht="15">
      <c r="A1352" s="448"/>
      <c r="C1352" s="667"/>
      <c r="D1352" s="833" t="s">
        <v>1263</v>
      </c>
      <c r="E1352" s="834"/>
      <c r="F1352" s="834"/>
      <c r="G1352" s="834"/>
      <c r="H1352" s="834"/>
      <c r="I1352" s="834"/>
      <c r="J1352" s="835"/>
      <c r="K1352" s="459"/>
    </row>
    <row r="1353" spans="1:11">
      <c r="A1353" s="448" t="s">
        <v>1264</v>
      </c>
      <c r="B1353" s="437"/>
      <c r="C1353" s="450">
        <v>134.749965</v>
      </c>
      <c r="D1353" s="881" t="s">
        <v>1265</v>
      </c>
      <c r="E1353" s="882"/>
      <c r="F1353" s="882"/>
      <c r="G1353" s="882"/>
      <c r="H1353" s="882"/>
      <c r="I1353" s="882"/>
      <c r="J1353" s="883"/>
      <c r="K1353" s="449">
        <v>301.75</v>
      </c>
    </row>
    <row r="1354" spans="1:11">
      <c r="A1354" s="451"/>
      <c r="B1354" s="437"/>
      <c r="C1354" s="452"/>
      <c r="D1354" s="918" t="s">
        <v>1266</v>
      </c>
      <c r="E1354" s="918"/>
      <c r="F1354" s="834"/>
      <c r="G1354" s="834"/>
      <c r="H1354" s="834"/>
      <c r="I1354" s="834"/>
      <c r="J1354" s="835"/>
      <c r="K1354" s="449">
        <v>2.23</v>
      </c>
    </row>
    <row r="1355" spans="1:11">
      <c r="A1355" s="814" t="s">
        <v>1267</v>
      </c>
      <c r="B1355" s="815"/>
      <c r="C1355" s="815"/>
      <c r="D1355" s="815"/>
      <c r="E1355" s="815"/>
      <c r="F1355" s="818"/>
      <c r="G1355" s="820" t="s">
        <v>1268</v>
      </c>
      <c r="H1355" s="821"/>
      <c r="I1355" s="824" t="s">
        <v>1249</v>
      </c>
      <c r="J1355" s="813" t="s">
        <v>1269</v>
      </c>
      <c r="K1355" s="813" t="s">
        <v>1270</v>
      </c>
    </row>
    <row r="1356" spans="1:11">
      <c r="A1356" s="816"/>
      <c r="B1356" s="817"/>
      <c r="C1356" s="817"/>
      <c r="D1356" s="817"/>
      <c r="E1356" s="817"/>
      <c r="F1356" s="819"/>
      <c r="G1356" s="822"/>
      <c r="H1356" s="823"/>
      <c r="I1356" s="824"/>
      <c r="J1356" s="813"/>
      <c r="K1356" s="824"/>
    </row>
    <row r="1357" spans="1:11">
      <c r="A1357" s="444"/>
      <c r="B1357" s="421"/>
      <c r="C1357" s="421"/>
      <c r="D1357" s="421"/>
      <c r="E1357" s="421"/>
      <c r="F1357" s="414"/>
      <c r="G1357" s="825"/>
      <c r="H1357" s="826"/>
      <c r="I1357" s="453"/>
      <c r="J1357" s="454"/>
      <c r="K1357" s="455"/>
    </row>
    <row r="1358" spans="1:11">
      <c r="A1358" s="444"/>
      <c r="B1358" s="421"/>
      <c r="C1358" s="421"/>
      <c r="D1358" s="421"/>
      <c r="E1358" s="421"/>
      <c r="F1358" s="422"/>
      <c r="G1358" s="827"/>
      <c r="H1358" s="828"/>
      <c r="I1358" s="457"/>
      <c r="J1358" s="458"/>
      <c r="K1358" s="426"/>
    </row>
    <row r="1359" spans="1:11">
      <c r="A1359" s="444"/>
      <c r="B1359" s="421"/>
      <c r="C1359" s="421"/>
      <c r="D1359" s="421"/>
      <c r="E1359" s="421"/>
      <c r="F1359" s="422"/>
      <c r="G1359" s="827"/>
      <c r="H1359" s="828"/>
      <c r="I1359" s="457"/>
      <c r="J1359" s="458"/>
      <c r="K1359" s="426"/>
    </row>
    <row r="1360" spans="1:11">
      <c r="A1360" s="444"/>
      <c r="B1360" s="421"/>
      <c r="C1360" s="421"/>
      <c r="D1360" s="421"/>
      <c r="E1360" s="421"/>
      <c r="F1360" s="422"/>
      <c r="G1360" s="827"/>
      <c r="H1360" s="828"/>
      <c r="I1360" s="457"/>
      <c r="J1360" s="458"/>
      <c r="K1360" s="426"/>
    </row>
    <row r="1361" spans="1:11">
      <c r="A1361" s="833" t="s">
        <v>1271</v>
      </c>
      <c r="B1361" s="834"/>
      <c r="C1361" s="834"/>
      <c r="D1361" s="834"/>
      <c r="E1361" s="834"/>
      <c r="F1361" s="834"/>
      <c r="G1361" s="834"/>
      <c r="H1361" s="834"/>
      <c r="I1361" s="834"/>
      <c r="J1361" s="835"/>
      <c r="K1361" s="459"/>
    </row>
    <row r="1362" spans="1:11">
      <c r="A1362" s="814" t="s">
        <v>1272</v>
      </c>
      <c r="B1362" s="815"/>
      <c r="C1362" s="815"/>
      <c r="D1362" s="815"/>
      <c r="E1362" s="815"/>
      <c r="F1362" s="818"/>
      <c r="G1362" s="820" t="s">
        <v>1268</v>
      </c>
      <c r="H1362" s="821"/>
      <c r="I1362" s="824" t="s">
        <v>1249</v>
      </c>
      <c r="J1362" s="813" t="s">
        <v>1269</v>
      </c>
      <c r="K1362" s="813" t="s">
        <v>1270</v>
      </c>
    </row>
    <row r="1363" spans="1:11">
      <c r="A1363" s="816"/>
      <c r="B1363" s="817"/>
      <c r="C1363" s="817"/>
      <c r="D1363" s="817"/>
      <c r="E1363" s="817"/>
      <c r="F1363" s="819"/>
      <c r="G1363" s="822"/>
      <c r="H1363" s="823"/>
      <c r="I1363" s="824"/>
      <c r="J1363" s="813"/>
      <c r="K1363" s="824"/>
    </row>
    <row r="1364" spans="1:11">
      <c r="A1364" s="444"/>
      <c r="B1364" s="421"/>
      <c r="C1364" s="421"/>
      <c r="D1364" s="421"/>
      <c r="E1364" s="421"/>
      <c r="F1364" s="422"/>
      <c r="G1364" s="827"/>
      <c r="H1364" s="828"/>
      <c r="I1364" s="457"/>
      <c r="J1364" s="458"/>
      <c r="K1364" s="426"/>
    </row>
    <row r="1365" spans="1:11">
      <c r="A1365" s="444"/>
      <c r="B1365" s="421"/>
      <c r="C1365" s="421"/>
      <c r="D1365" s="421"/>
      <c r="E1365" s="421"/>
      <c r="F1365" s="422"/>
      <c r="G1365" s="827"/>
      <c r="H1365" s="828"/>
      <c r="I1365" s="457"/>
      <c r="J1365" s="458"/>
      <c r="K1365" s="426"/>
    </row>
    <row r="1366" spans="1:11">
      <c r="A1366" s="444"/>
      <c r="B1366" s="421"/>
      <c r="C1366" s="421"/>
      <c r="D1366" s="421"/>
      <c r="E1366" s="421"/>
      <c r="F1366" s="422"/>
      <c r="G1366" s="827"/>
      <c r="H1366" s="828"/>
      <c r="I1366" s="457"/>
      <c r="J1366" s="458"/>
      <c r="K1366" s="426"/>
    </row>
    <row r="1367" spans="1:11">
      <c r="A1367" s="445"/>
      <c r="B1367" s="429"/>
      <c r="C1367" s="429"/>
      <c r="D1367" s="429"/>
      <c r="E1367" s="429"/>
      <c r="F1367" s="430"/>
      <c r="G1367" s="831"/>
      <c r="H1367" s="832"/>
      <c r="I1367" s="460"/>
      <c r="J1367" s="461"/>
      <c r="K1367" s="434"/>
    </row>
    <row r="1368" spans="1:11">
      <c r="A1368" s="833" t="s">
        <v>1273</v>
      </c>
      <c r="B1368" s="834"/>
      <c r="C1368" s="834"/>
      <c r="D1368" s="834"/>
      <c r="E1368" s="834"/>
      <c r="F1368" s="834"/>
      <c r="G1368" s="834"/>
      <c r="H1368" s="834"/>
      <c r="I1368" s="834"/>
      <c r="J1368" s="835"/>
      <c r="K1368" s="459"/>
    </row>
    <row r="1369" spans="1:11">
      <c r="A1369" s="814" t="s">
        <v>1274</v>
      </c>
      <c r="B1369" s="815"/>
      <c r="C1369" s="815"/>
      <c r="D1369" s="815"/>
      <c r="E1369" s="815"/>
      <c r="F1369" s="818"/>
      <c r="G1369" s="820" t="s">
        <v>1268</v>
      </c>
      <c r="H1369" s="821"/>
      <c r="I1369" s="824" t="s">
        <v>1249</v>
      </c>
      <c r="J1369" s="813" t="s">
        <v>1269</v>
      </c>
      <c r="K1369" s="813" t="s">
        <v>1270</v>
      </c>
    </row>
    <row r="1370" spans="1:11">
      <c r="A1370" s="816"/>
      <c r="B1370" s="817"/>
      <c r="C1370" s="817"/>
      <c r="D1370" s="817"/>
      <c r="E1370" s="817"/>
      <c r="F1370" s="819"/>
      <c r="G1370" s="822"/>
      <c r="H1370" s="823"/>
      <c r="I1370" s="824"/>
      <c r="J1370" s="813"/>
      <c r="K1370" s="824"/>
    </row>
    <row r="1371" spans="1:11">
      <c r="A1371" s="444"/>
      <c r="B1371" s="421"/>
      <c r="C1371" s="421"/>
      <c r="D1371" s="421"/>
      <c r="E1371" s="421"/>
      <c r="F1371" s="422"/>
      <c r="G1371" s="827"/>
      <c r="H1371" s="828"/>
      <c r="I1371" s="457"/>
      <c r="J1371" s="458"/>
      <c r="K1371" s="426"/>
    </row>
    <row r="1372" spans="1:11">
      <c r="A1372" s="444"/>
      <c r="B1372" s="421"/>
      <c r="C1372" s="421"/>
      <c r="D1372" s="421"/>
      <c r="E1372" s="421"/>
      <c r="F1372" s="422"/>
      <c r="G1372" s="827"/>
      <c r="H1372" s="828"/>
      <c r="I1372" s="457"/>
      <c r="J1372" s="458"/>
      <c r="K1372" s="426"/>
    </row>
    <row r="1373" spans="1:11">
      <c r="A1373" s="444"/>
      <c r="B1373" s="421"/>
      <c r="C1373" s="421"/>
      <c r="D1373" s="421"/>
      <c r="E1373" s="421"/>
      <c r="F1373" s="422"/>
      <c r="G1373" s="827"/>
      <c r="H1373" s="828"/>
      <c r="I1373" s="457"/>
      <c r="J1373" s="458"/>
      <c r="K1373" s="426"/>
    </row>
    <row r="1374" spans="1:11">
      <c r="A1374" s="445"/>
      <c r="B1374" s="429"/>
      <c r="C1374" s="429"/>
      <c r="D1374" s="429"/>
      <c r="E1374" s="429"/>
      <c r="F1374" s="430"/>
      <c r="G1374" s="831"/>
      <c r="H1374" s="832"/>
      <c r="I1374" s="460"/>
      <c r="J1374" s="461"/>
      <c r="K1374" s="434"/>
    </row>
    <row r="1375" spans="1:11">
      <c r="A1375" s="833" t="s">
        <v>1275</v>
      </c>
      <c r="B1375" s="834"/>
      <c r="C1375" s="834"/>
      <c r="D1375" s="834"/>
      <c r="E1375" s="834"/>
      <c r="F1375" s="834"/>
      <c r="G1375" s="834"/>
      <c r="H1375" s="834"/>
      <c r="I1375" s="834"/>
      <c r="J1375" s="835"/>
      <c r="K1375" s="459"/>
    </row>
    <row r="1376" spans="1:11">
      <c r="A1376" s="814" t="s">
        <v>1276</v>
      </c>
      <c r="B1376" s="869"/>
      <c r="C1376" s="872" t="s">
        <v>1277</v>
      </c>
      <c r="D1376" s="462" t="s">
        <v>984</v>
      </c>
      <c r="E1376" s="874" t="s">
        <v>889</v>
      </c>
      <c r="F1376" s="874"/>
      <c r="G1376" s="875"/>
      <c r="H1376" s="876" t="s">
        <v>1278</v>
      </c>
      <c r="I1376" s="877"/>
      <c r="J1376" s="878"/>
      <c r="K1376" s="829" t="s">
        <v>1279</v>
      </c>
    </row>
    <row r="1377" spans="1:11">
      <c r="A1377" s="870"/>
      <c r="B1377" s="871"/>
      <c r="C1377" s="873"/>
      <c r="D1377" s="464"/>
      <c r="E1377" s="463" t="s">
        <v>1280</v>
      </c>
      <c r="F1377" s="465" t="s">
        <v>1281</v>
      </c>
      <c r="G1377" s="466" t="s">
        <v>1282</v>
      </c>
      <c r="H1377" s="463" t="s">
        <v>1280</v>
      </c>
      <c r="I1377" s="465" t="s">
        <v>1281</v>
      </c>
      <c r="J1377" s="465" t="s">
        <v>1282</v>
      </c>
      <c r="K1377" s="830"/>
    </row>
    <row r="1378" spans="1:11">
      <c r="A1378" s="467"/>
      <c r="B1378" s="414"/>
      <c r="C1378" s="468"/>
      <c r="D1378" s="469"/>
      <c r="E1378" s="470"/>
      <c r="F1378" s="471"/>
      <c r="G1378" s="472"/>
      <c r="H1378" s="456"/>
      <c r="I1378" s="456"/>
      <c r="J1378" s="473"/>
      <c r="K1378" s="455"/>
    </row>
    <row r="1379" spans="1:11">
      <c r="A1379" s="444"/>
      <c r="B1379" s="421"/>
      <c r="C1379" s="468"/>
      <c r="D1379" s="474"/>
      <c r="E1379" s="475"/>
      <c r="F1379" s="476"/>
      <c r="G1379" s="477"/>
      <c r="H1379" s="456"/>
      <c r="I1379" s="456"/>
      <c r="J1379" s="473"/>
      <c r="K1379" s="426"/>
    </row>
    <row r="1380" spans="1:11">
      <c r="A1380" s="444"/>
      <c r="B1380" s="421"/>
      <c r="C1380" s="468"/>
      <c r="D1380" s="474"/>
      <c r="E1380" s="475"/>
      <c r="F1380" s="476"/>
      <c r="G1380" s="477"/>
      <c r="H1380" s="456"/>
      <c r="I1380" s="456"/>
      <c r="J1380" s="473"/>
      <c r="K1380" s="426"/>
    </row>
    <row r="1381" spans="1:11">
      <c r="A1381" s="445"/>
      <c r="B1381" s="429"/>
      <c r="C1381" s="478"/>
      <c r="D1381" s="479"/>
      <c r="E1381" s="480"/>
      <c r="F1381" s="481"/>
      <c r="G1381" s="482"/>
      <c r="H1381" s="456"/>
      <c r="I1381" s="456"/>
      <c r="J1381" s="473"/>
      <c r="K1381" s="434"/>
    </row>
    <row r="1382" spans="1:11">
      <c r="A1382" s="811" t="s">
        <v>1283</v>
      </c>
      <c r="B1382" s="809"/>
      <c r="C1382" s="809"/>
      <c r="D1382" s="812"/>
      <c r="E1382" s="809"/>
      <c r="F1382" s="809"/>
      <c r="G1382" s="809"/>
      <c r="H1382" s="809"/>
      <c r="I1382" s="809"/>
      <c r="J1382" s="810"/>
      <c r="K1382" s="459"/>
    </row>
    <row r="1383" spans="1:11">
      <c r="A1383" s="808" t="s">
        <v>1284</v>
      </c>
      <c r="B1383" s="809"/>
      <c r="C1383" s="809"/>
      <c r="D1383" s="809"/>
      <c r="E1383" s="809"/>
      <c r="F1383" s="809"/>
      <c r="G1383" s="809"/>
      <c r="H1383" s="809"/>
      <c r="I1383" s="809"/>
      <c r="J1383" s="810"/>
      <c r="K1383" s="449">
        <v>2.23</v>
      </c>
    </row>
    <row r="1384" spans="1:11">
      <c r="A1384" s="808" t="s">
        <v>1225</v>
      </c>
      <c r="B1384" s="809"/>
      <c r="C1384" s="809"/>
      <c r="D1384" s="809"/>
      <c r="E1384" s="809"/>
      <c r="F1384" s="809"/>
      <c r="G1384" s="809"/>
      <c r="H1384" s="809"/>
      <c r="I1384" s="809"/>
      <c r="J1384" s="810"/>
      <c r="K1384" s="449">
        <v>0.45</v>
      </c>
    </row>
    <row r="1385" spans="1:11">
      <c r="A1385" s="808" t="s">
        <v>1285</v>
      </c>
      <c r="B1385" s="809"/>
      <c r="C1385" s="809"/>
      <c r="D1385" s="809"/>
      <c r="E1385" s="809"/>
      <c r="F1385" s="809"/>
      <c r="G1385" s="809"/>
      <c r="H1385" s="809"/>
      <c r="I1385" s="809"/>
      <c r="J1385" s="810"/>
      <c r="K1385" s="449">
        <v>2.68</v>
      </c>
    </row>
    <row r="1388" spans="1:11">
      <c r="A1388" s="937" t="s">
        <v>1226</v>
      </c>
      <c r="B1388" s="938"/>
      <c r="C1388" s="938"/>
      <c r="D1388" s="938"/>
      <c r="E1388" s="938"/>
      <c r="F1388" s="938"/>
      <c r="G1388" s="938"/>
      <c r="H1388" s="938"/>
      <c r="I1388" s="938"/>
      <c r="J1388" s="938"/>
      <c r="K1388" s="939"/>
    </row>
    <row r="1389" spans="1:11">
      <c r="A1389" s="393" t="s">
        <v>1227</v>
      </c>
      <c r="B1389" s="394"/>
      <c r="C1389" s="940"/>
      <c r="D1389" s="940"/>
      <c r="E1389" s="940"/>
      <c r="F1389" s="940"/>
      <c r="G1389" s="940"/>
      <c r="H1389" s="940"/>
      <c r="I1389" s="940"/>
      <c r="J1389" s="940"/>
      <c r="K1389" s="941"/>
    </row>
    <row r="1390" spans="1:11">
      <c r="A1390" s="393" t="s">
        <v>1228</v>
      </c>
      <c r="B1390" s="394"/>
      <c r="C1390" s="395" t="s">
        <v>1229</v>
      </c>
      <c r="E1390" s="942"/>
      <c r="F1390" s="942"/>
      <c r="G1390" s="942"/>
      <c r="H1390" s="397"/>
      <c r="I1390" s="395" t="s">
        <v>1230</v>
      </c>
      <c r="J1390" s="943"/>
      <c r="K1390" s="944"/>
    </row>
    <row r="1391" spans="1:11">
      <c r="A1391" s="398" t="s">
        <v>1231</v>
      </c>
      <c r="B1391" s="399" t="s">
        <v>1364</v>
      </c>
      <c r="C1391" s="400"/>
      <c r="D1391" s="400"/>
      <c r="E1391" s="400"/>
      <c r="F1391" s="400"/>
      <c r="G1391" s="400"/>
      <c r="H1391" s="400"/>
      <c r="I1391" s="400"/>
      <c r="J1391" s="400"/>
      <c r="K1391" s="401"/>
    </row>
    <row r="1392" spans="1:11">
      <c r="A1392" s="402" t="s">
        <v>1233</v>
      </c>
      <c r="B1392" s="403"/>
      <c r="D1392" s="404"/>
      <c r="E1392" s="404"/>
      <c r="F1392" s="404"/>
      <c r="G1392" s="404"/>
      <c r="H1392" s="404"/>
      <c r="I1392" s="405"/>
      <c r="J1392" s="406" t="s">
        <v>1234</v>
      </c>
      <c r="K1392" s="407"/>
    </row>
    <row r="1393" spans="1:11">
      <c r="A1393" s="929" t="s">
        <v>1365</v>
      </c>
      <c r="B1393" s="930"/>
      <c r="C1393" s="930"/>
      <c r="D1393" s="930"/>
      <c r="E1393" s="930"/>
      <c r="F1393" s="930"/>
      <c r="G1393" s="930"/>
      <c r="H1393" s="930"/>
      <c r="I1393" s="931"/>
      <c r="J1393" s="408" t="s">
        <v>1236</v>
      </c>
      <c r="K1393" s="407" t="s">
        <v>989</v>
      </c>
    </row>
    <row r="1394" spans="1:11">
      <c r="A1394" s="870" t="s">
        <v>1238</v>
      </c>
      <c r="B1394" s="932"/>
      <c r="C1394" s="815"/>
      <c r="D1394" s="815"/>
      <c r="E1394" s="869"/>
      <c r="F1394" s="409" t="s">
        <v>1239</v>
      </c>
      <c r="G1394" s="933" t="s">
        <v>1240</v>
      </c>
      <c r="H1394" s="934"/>
      <c r="I1394" s="830" t="s">
        <v>1241</v>
      </c>
      <c r="J1394" s="830"/>
      <c r="K1394" s="925" t="s">
        <v>1242</v>
      </c>
    </row>
    <row r="1395" spans="1:11">
      <c r="A1395" s="870"/>
      <c r="B1395" s="932"/>
      <c r="C1395" s="932"/>
      <c r="D1395" s="932"/>
      <c r="E1395" s="871"/>
      <c r="F1395" s="409"/>
      <c r="G1395" s="409" t="s">
        <v>1243</v>
      </c>
      <c r="H1395" s="410" t="s">
        <v>1244</v>
      </c>
      <c r="I1395" s="497" t="s">
        <v>1245</v>
      </c>
      <c r="J1395" s="497" t="s">
        <v>1244</v>
      </c>
      <c r="K1395" s="926"/>
    </row>
    <row r="1396" spans="1:11" ht="23.25" customHeight="1">
      <c r="A1396" s="412">
        <v>30009</v>
      </c>
      <c r="B1396" s="413" t="s">
        <v>1289</v>
      </c>
      <c r="C1396" s="413"/>
      <c r="D1396" s="413"/>
      <c r="E1396" s="414"/>
      <c r="F1396" s="415">
        <v>1</v>
      </c>
      <c r="G1396" s="416">
        <v>1</v>
      </c>
      <c r="H1396" s="417">
        <v>0</v>
      </c>
      <c r="I1396" s="426">
        <v>211.29</v>
      </c>
      <c r="J1396" s="426">
        <v>93.82</v>
      </c>
      <c r="K1396" s="419">
        <v>211.29</v>
      </c>
    </row>
    <row r="1397" spans="1:11">
      <c r="A1397" s="483">
        <v>30040</v>
      </c>
      <c r="B1397" s="421" t="s">
        <v>1290</v>
      </c>
      <c r="C1397" s="421"/>
      <c r="D1397" s="421"/>
      <c r="E1397" s="422"/>
      <c r="F1397" s="423">
        <v>1</v>
      </c>
      <c r="G1397" s="484">
        <v>0.17</v>
      </c>
      <c r="H1397" s="485">
        <v>0.83</v>
      </c>
      <c r="I1397" s="426">
        <v>285.39999999999998</v>
      </c>
      <c r="J1397" s="426">
        <v>62.1</v>
      </c>
      <c r="K1397" s="486">
        <v>100.05</v>
      </c>
    </row>
    <row r="1398" spans="1:11" ht="22.5">
      <c r="A1398" s="483">
        <v>30014</v>
      </c>
      <c r="B1398" s="421" t="s">
        <v>1291</v>
      </c>
      <c r="C1398" s="421"/>
      <c r="D1398" s="421"/>
      <c r="E1398" s="422"/>
      <c r="F1398" s="423">
        <v>1</v>
      </c>
      <c r="G1398" s="484">
        <v>0.52</v>
      </c>
      <c r="H1398" s="485">
        <v>0.48</v>
      </c>
      <c r="I1398" s="426">
        <v>239.85</v>
      </c>
      <c r="J1398" s="426">
        <v>102.75</v>
      </c>
      <c r="K1398" s="486">
        <v>174.04</v>
      </c>
    </row>
    <row r="1399" spans="1:11" s="194" customFormat="1">
      <c r="A1399" s="483">
        <v>30018</v>
      </c>
      <c r="B1399" s="421" t="s">
        <v>1305</v>
      </c>
      <c r="C1399" s="421"/>
      <c r="D1399" s="421"/>
      <c r="E1399" s="422"/>
      <c r="F1399" s="423">
        <v>1</v>
      </c>
      <c r="G1399" s="484">
        <v>0.4</v>
      </c>
      <c r="H1399" s="485">
        <v>0.6</v>
      </c>
      <c r="I1399" s="426">
        <v>13.5</v>
      </c>
      <c r="J1399" s="426">
        <v>8.65</v>
      </c>
      <c r="K1399" s="486">
        <v>10.59</v>
      </c>
    </row>
    <row r="1400" spans="1:11" s="194" customFormat="1">
      <c r="A1400" s="420"/>
      <c r="B1400" s="421"/>
      <c r="C1400" s="421"/>
      <c r="D1400" s="421"/>
      <c r="E1400" s="422"/>
      <c r="F1400" s="423"/>
      <c r="G1400" s="424"/>
      <c r="H1400" s="425"/>
      <c r="I1400" s="426"/>
      <c r="J1400" s="426"/>
      <c r="K1400" s="427"/>
    </row>
    <row r="1401" spans="1:11" s="194" customFormat="1">
      <c r="A1401" s="420"/>
      <c r="B1401" s="421"/>
      <c r="C1401" s="421"/>
      <c r="D1401" s="421"/>
      <c r="E1401" s="422"/>
      <c r="F1401" s="423"/>
      <c r="G1401" s="424"/>
      <c r="H1401" s="425"/>
      <c r="I1401" s="426"/>
      <c r="J1401" s="426"/>
      <c r="K1401" s="427"/>
    </row>
    <row r="1402" spans="1:11" s="194" customFormat="1">
      <c r="A1402" s="420"/>
      <c r="B1402" s="421"/>
      <c r="C1402" s="421"/>
      <c r="D1402" s="421"/>
      <c r="E1402" s="422"/>
      <c r="F1402" s="423"/>
      <c r="G1402" s="424"/>
      <c r="H1402" s="425"/>
      <c r="I1402" s="426"/>
      <c r="J1402" s="426"/>
      <c r="K1402" s="427"/>
    </row>
    <row r="1403" spans="1:11" s="194" customFormat="1">
      <c r="A1403" s="428"/>
      <c r="B1403" s="429"/>
      <c r="C1403" s="429"/>
      <c r="D1403" s="429"/>
      <c r="E1403" s="430"/>
      <c r="F1403" s="431"/>
      <c r="G1403" s="432"/>
      <c r="H1403" s="433"/>
      <c r="I1403" s="434"/>
      <c r="J1403" s="434"/>
      <c r="K1403" s="435"/>
    </row>
    <row r="1404" spans="1:11" s="194" customFormat="1">
      <c r="A1404" s="935" t="s">
        <v>1247</v>
      </c>
      <c r="B1404" s="936"/>
      <c r="C1404" s="936"/>
      <c r="D1404" s="936"/>
      <c r="E1404" s="936"/>
      <c r="F1404" s="834"/>
      <c r="G1404" s="834"/>
      <c r="H1404" s="834"/>
      <c r="I1404" s="834"/>
      <c r="J1404" s="835"/>
      <c r="K1404" s="436">
        <v>495.96999999999997</v>
      </c>
    </row>
    <row r="1405" spans="1:11" s="194" customFormat="1">
      <c r="A1405" s="814" t="s">
        <v>1248</v>
      </c>
      <c r="B1405" s="815"/>
      <c r="C1405" s="815"/>
      <c r="D1405" s="815"/>
      <c r="E1405" s="815"/>
      <c r="F1405" s="437"/>
      <c r="G1405" s="437"/>
      <c r="H1405" s="921" t="s">
        <v>1239</v>
      </c>
      <c r="I1405" s="923" t="s">
        <v>1249</v>
      </c>
      <c r="J1405" s="925" t="s">
        <v>1250</v>
      </c>
      <c r="K1405" s="925" t="s">
        <v>1242</v>
      </c>
    </row>
    <row r="1406" spans="1:11" s="194" customFormat="1" ht="15">
      <c r="A1406" s="816"/>
      <c r="B1406" s="817"/>
      <c r="C1406" s="817"/>
      <c r="D1406" s="817"/>
      <c r="E1406" s="817"/>
      <c r="F1406" s="438"/>
      <c r="G1406" s="666"/>
      <c r="H1406" s="922"/>
      <c r="I1406" s="924"/>
      <c r="J1406" s="926"/>
      <c r="K1406" s="926"/>
    </row>
    <row r="1407" spans="1:11">
      <c r="A1407" s="439">
        <v>20002</v>
      </c>
      <c r="B1407" s="927" t="s">
        <v>1251</v>
      </c>
      <c r="C1407" s="927"/>
      <c r="D1407" s="927"/>
      <c r="E1407" s="927"/>
      <c r="F1407" s="927"/>
      <c r="G1407" s="928"/>
      <c r="H1407" s="440">
        <v>0.5</v>
      </c>
      <c r="I1407" s="441" t="s">
        <v>1252</v>
      </c>
      <c r="J1407" s="442">
        <v>24.3</v>
      </c>
      <c r="K1407" s="442">
        <v>12.15</v>
      </c>
    </row>
    <row r="1408" spans="1:11" ht="15.75" customHeight="1">
      <c r="A1408" s="443">
        <v>20003</v>
      </c>
      <c r="B1408" s="919" t="s">
        <v>1306</v>
      </c>
      <c r="C1408" s="919"/>
      <c r="D1408" s="919"/>
      <c r="E1408" s="919"/>
      <c r="F1408" s="919"/>
      <c r="G1408" s="920"/>
      <c r="H1408" s="440">
        <v>9</v>
      </c>
      <c r="I1408" s="441" t="s">
        <v>1252</v>
      </c>
      <c r="J1408" s="442">
        <v>15.22</v>
      </c>
      <c r="K1408" s="442">
        <v>136.97999999999999</v>
      </c>
    </row>
    <row r="1409" spans="1:11" ht="21.75" customHeight="1">
      <c r="A1409" s="443">
        <v>20013</v>
      </c>
      <c r="B1409" s="919" t="s">
        <v>1307</v>
      </c>
      <c r="C1409" s="919"/>
      <c r="D1409" s="919"/>
      <c r="E1409" s="919"/>
      <c r="F1409" s="919"/>
      <c r="G1409" s="920"/>
      <c r="H1409" s="440">
        <v>1</v>
      </c>
      <c r="I1409" s="441" t="s">
        <v>1252</v>
      </c>
      <c r="J1409" s="442">
        <v>19.559999999999999</v>
      </c>
      <c r="K1409" s="442">
        <v>19.559999999999999</v>
      </c>
    </row>
    <row r="1410" spans="1:11">
      <c r="A1410" s="443">
        <v>11</v>
      </c>
      <c r="B1410" s="919" t="s">
        <v>1255</v>
      </c>
      <c r="C1410" s="919"/>
      <c r="D1410" s="919"/>
      <c r="E1410" s="919"/>
      <c r="F1410" s="919"/>
      <c r="G1410" s="920"/>
      <c r="H1410" s="440">
        <v>1.1200000000000001</v>
      </c>
      <c r="I1410" s="441" t="s">
        <v>1256</v>
      </c>
      <c r="J1410" s="442">
        <v>0</v>
      </c>
      <c r="K1410" s="442">
        <v>1.88</v>
      </c>
    </row>
    <row r="1411" spans="1:11">
      <c r="A1411" s="443">
        <v>12</v>
      </c>
      <c r="B1411" s="919" t="s">
        <v>1258</v>
      </c>
      <c r="C1411" s="919"/>
      <c r="D1411" s="919"/>
      <c r="E1411" s="919"/>
      <c r="F1411" s="919"/>
      <c r="G1411" s="920"/>
      <c r="H1411" s="440">
        <v>9.6</v>
      </c>
      <c r="I1411" s="441" t="s">
        <v>1256</v>
      </c>
      <c r="J1411" s="442">
        <v>0</v>
      </c>
      <c r="K1411" s="442">
        <v>16.190000000000001</v>
      </c>
    </row>
    <row r="1412" spans="1:11">
      <c r="A1412" s="443">
        <v>13</v>
      </c>
      <c r="B1412" s="919" t="s">
        <v>1260</v>
      </c>
      <c r="C1412" s="919"/>
      <c r="D1412" s="919"/>
      <c r="E1412" s="919"/>
      <c r="F1412" s="919"/>
      <c r="G1412" s="920"/>
      <c r="H1412" s="440">
        <v>4.79</v>
      </c>
      <c r="I1412" s="441" t="s">
        <v>1256</v>
      </c>
      <c r="J1412" s="442">
        <v>0</v>
      </c>
      <c r="K1412" s="442">
        <v>8.08</v>
      </c>
    </row>
    <row r="1413" spans="1:11">
      <c r="A1413" s="444"/>
      <c r="B1413" s="919"/>
      <c r="C1413" s="919"/>
      <c r="D1413" s="919"/>
      <c r="E1413" s="919"/>
      <c r="F1413" s="919"/>
      <c r="G1413" s="920"/>
      <c r="H1413" s="440"/>
      <c r="I1413" s="441"/>
      <c r="J1413" s="426"/>
      <c r="K1413" s="426"/>
    </row>
    <row r="1414" spans="1:11">
      <c r="A1414" s="445"/>
      <c r="B1414" s="879"/>
      <c r="C1414" s="879"/>
      <c r="D1414" s="879"/>
      <c r="E1414" s="879"/>
      <c r="F1414" s="879"/>
      <c r="G1414" s="880"/>
      <c r="H1414" s="446"/>
      <c r="I1414" s="447"/>
      <c r="J1414" s="434"/>
      <c r="K1414" s="434"/>
    </row>
    <row r="1415" spans="1:11" ht="15">
      <c r="A1415" s="448"/>
      <c r="C1415" s="667"/>
      <c r="D1415" s="833" t="s">
        <v>1263</v>
      </c>
      <c r="E1415" s="834"/>
      <c r="F1415" s="834"/>
      <c r="G1415" s="834"/>
      <c r="H1415" s="834"/>
      <c r="I1415" s="834"/>
      <c r="J1415" s="835"/>
      <c r="K1415" s="449">
        <v>194.84</v>
      </c>
    </row>
    <row r="1416" spans="1:11">
      <c r="A1416" s="448" t="s">
        <v>1264</v>
      </c>
      <c r="B1416" s="437"/>
      <c r="C1416" s="450">
        <v>69.612499999999997</v>
      </c>
      <c r="D1416" s="881" t="s">
        <v>1265</v>
      </c>
      <c r="E1416" s="882"/>
      <c r="F1416" s="882"/>
      <c r="G1416" s="882"/>
      <c r="H1416" s="882"/>
      <c r="I1416" s="882"/>
      <c r="J1416" s="883"/>
      <c r="K1416" s="449">
        <v>690.81</v>
      </c>
    </row>
    <row r="1417" spans="1:11">
      <c r="A1417" s="451"/>
      <c r="B1417" s="437"/>
      <c r="C1417" s="452"/>
      <c r="D1417" s="918" t="s">
        <v>1266</v>
      </c>
      <c r="E1417" s="918"/>
      <c r="F1417" s="834"/>
      <c r="G1417" s="834"/>
      <c r="H1417" s="834"/>
      <c r="I1417" s="834"/>
      <c r="J1417" s="835"/>
      <c r="K1417" s="449">
        <v>9.92</v>
      </c>
    </row>
    <row r="1418" spans="1:11">
      <c r="A1418" s="814" t="s">
        <v>1267</v>
      </c>
      <c r="B1418" s="815"/>
      <c r="C1418" s="815"/>
      <c r="D1418" s="815"/>
      <c r="E1418" s="815"/>
      <c r="F1418" s="818"/>
      <c r="G1418" s="820" t="s">
        <v>1268</v>
      </c>
      <c r="H1418" s="821"/>
      <c r="I1418" s="824" t="s">
        <v>1249</v>
      </c>
      <c r="J1418" s="813" t="s">
        <v>1269</v>
      </c>
      <c r="K1418" s="813" t="s">
        <v>1270</v>
      </c>
    </row>
    <row r="1419" spans="1:11">
      <c r="A1419" s="816"/>
      <c r="B1419" s="817"/>
      <c r="C1419" s="817"/>
      <c r="D1419" s="817"/>
      <c r="E1419" s="817"/>
      <c r="F1419" s="819"/>
      <c r="G1419" s="822"/>
      <c r="H1419" s="823"/>
      <c r="I1419" s="824"/>
      <c r="J1419" s="813"/>
      <c r="K1419" s="824"/>
    </row>
    <row r="1420" spans="1:11">
      <c r="A1420" s="444"/>
      <c r="B1420" s="421"/>
      <c r="C1420" s="421"/>
      <c r="D1420" s="421"/>
      <c r="E1420" s="421"/>
      <c r="F1420" s="414"/>
      <c r="G1420" s="825"/>
      <c r="H1420" s="826"/>
      <c r="I1420" s="453"/>
      <c r="J1420" s="454"/>
      <c r="K1420" s="455"/>
    </row>
    <row r="1421" spans="1:11">
      <c r="A1421" s="444"/>
      <c r="B1421" s="421"/>
      <c r="C1421" s="421"/>
      <c r="D1421" s="421"/>
      <c r="E1421" s="421"/>
      <c r="F1421" s="422"/>
      <c r="G1421" s="827"/>
      <c r="H1421" s="828"/>
      <c r="I1421" s="457"/>
      <c r="J1421" s="458"/>
      <c r="K1421" s="426"/>
    </row>
    <row r="1422" spans="1:11">
      <c r="A1422" s="444"/>
      <c r="B1422" s="421"/>
      <c r="C1422" s="421"/>
      <c r="D1422" s="421"/>
      <c r="E1422" s="421"/>
      <c r="F1422" s="422"/>
      <c r="G1422" s="827"/>
      <c r="H1422" s="828"/>
      <c r="I1422" s="457"/>
      <c r="J1422" s="458"/>
      <c r="K1422" s="426"/>
    </row>
    <row r="1423" spans="1:11">
      <c r="A1423" s="444"/>
      <c r="B1423" s="421"/>
      <c r="C1423" s="421"/>
      <c r="D1423" s="421"/>
      <c r="E1423" s="421"/>
      <c r="F1423" s="422"/>
      <c r="G1423" s="827"/>
      <c r="H1423" s="828"/>
      <c r="I1423" s="457"/>
      <c r="J1423" s="458"/>
      <c r="K1423" s="426"/>
    </row>
    <row r="1424" spans="1:11">
      <c r="A1424" s="833" t="s">
        <v>1271</v>
      </c>
      <c r="B1424" s="834"/>
      <c r="C1424" s="834"/>
      <c r="D1424" s="834"/>
      <c r="E1424" s="834"/>
      <c r="F1424" s="834"/>
      <c r="G1424" s="834"/>
      <c r="H1424" s="834"/>
      <c r="I1424" s="834"/>
      <c r="J1424" s="835"/>
      <c r="K1424" s="459"/>
    </row>
    <row r="1425" spans="1:11">
      <c r="A1425" s="814" t="s">
        <v>1272</v>
      </c>
      <c r="B1425" s="815"/>
      <c r="C1425" s="815"/>
      <c r="D1425" s="815"/>
      <c r="E1425" s="815"/>
      <c r="F1425" s="818"/>
      <c r="G1425" s="820" t="s">
        <v>1268</v>
      </c>
      <c r="H1425" s="821"/>
      <c r="I1425" s="824" t="s">
        <v>1249</v>
      </c>
      <c r="J1425" s="813" t="s">
        <v>1269</v>
      </c>
      <c r="K1425" s="813" t="s">
        <v>1270</v>
      </c>
    </row>
    <row r="1426" spans="1:11">
      <c r="A1426" s="816"/>
      <c r="B1426" s="817"/>
      <c r="C1426" s="817"/>
      <c r="D1426" s="817"/>
      <c r="E1426" s="817"/>
      <c r="F1426" s="819"/>
      <c r="G1426" s="822"/>
      <c r="H1426" s="823"/>
      <c r="I1426" s="824"/>
      <c r="J1426" s="813"/>
      <c r="K1426" s="824"/>
    </row>
    <row r="1427" spans="1:11">
      <c r="A1427" s="444" t="s">
        <v>1753</v>
      </c>
      <c r="B1427" s="421" t="s">
        <v>1366</v>
      </c>
      <c r="C1427" s="421"/>
      <c r="D1427" s="421"/>
      <c r="E1427" s="421"/>
      <c r="F1427" s="422"/>
      <c r="G1427" s="827">
        <v>1</v>
      </c>
      <c r="H1427" s="828"/>
      <c r="I1427" s="457" t="s">
        <v>991</v>
      </c>
      <c r="J1427" s="495">
        <v>86.47</v>
      </c>
      <c r="K1427" s="442">
        <v>86.47</v>
      </c>
    </row>
    <row r="1428" spans="1:11">
      <c r="A1428" s="444"/>
      <c r="B1428" s="421"/>
      <c r="C1428" s="421"/>
      <c r="D1428" s="421"/>
      <c r="E1428" s="421"/>
      <c r="F1428" s="422"/>
      <c r="G1428" s="827"/>
      <c r="H1428" s="828"/>
      <c r="I1428" s="457"/>
      <c r="J1428" s="458"/>
      <c r="K1428" s="426"/>
    </row>
    <row r="1429" spans="1:11">
      <c r="A1429" s="444"/>
      <c r="B1429" s="421"/>
      <c r="C1429" s="421"/>
      <c r="D1429" s="421"/>
      <c r="E1429" s="421"/>
      <c r="F1429" s="422"/>
      <c r="G1429" s="827"/>
      <c r="H1429" s="828"/>
      <c r="I1429" s="457"/>
      <c r="J1429" s="458"/>
      <c r="K1429" s="426"/>
    </row>
    <row r="1430" spans="1:11">
      <c r="A1430" s="445"/>
      <c r="B1430" s="429"/>
      <c r="C1430" s="429"/>
      <c r="D1430" s="429"/>
      <c r="E1430" s="429"/>
      <c r="F1430" s="430"/>
      <c r="G1430" s="831"/>
      <c r="H1430" s="832"/>
      <c r="I1430" s="460"/>
      <c r="J1430" s="461"/>
      <c r="K1430" s="434"/>
    </row>
    <row r="1431" spans="1:11">
      <c r="A1431" s="833" t="s">
        <v>1273</v>
      </c>
      <c r="B1431" s="834"/>
      <c r="C1431" s="834"/>
      <c r="D1431" s="834"/>
      <c r="E1431" s="834"/>
      <c r="F1431" s="834"/>
      <c r="G1431" s="834"/>
      <c r="H1431" s="834"/>
      <c r="I1431" s="834"/>
      <c r="J1431" s="835"/>
      <c r="K1431" s="449">
        <v>86.47</v>
      </c>
    </row>
    <row r="1432" spans="1:11">
      <c r="A1432" s="814" t="s">
        <v>1274</v>
      </c>
      <c r="B1432" s="815"/>
      <c r="C1432" s="815"/>
      <c r="D1432" s="815"/>
      <c r="E1432" s="815"/>
      <c r="F1432" s="818"/>
      <c r="G1432" s="820" t="s">
        <v>1268</v>
      </c>
      <c r="H1432" s="821"/>
      <c r="I1432" s="824" t="s">
        <v>1249</v>
      </c>
      <c r="J1432" s="813" t="s">
        <v>1269</v>
      </c>
      <c r="K1432" s="813" t="s">
        <v>1270</v>
      </c>
    </row>
    <row r="1433" spans="1:11">
      <c r="A1433" s="816"/>
      <c r="B1433" s="817"/>
      <c r="C1433" s="817"/>
      <c r="D1433" s="817"/>
      <c r="E1433" s="817"/>
      <c r="F1433" s="819"/>
      <c r="G1433" s="822"/>
      <c r="H1433" s="823"/>
      <c r="I1433" s="824"/>
      <c r="J1433" s="813"/>
      <c r="K1433" s="824"/>
    </row>
    <row r="1434" spans="1:11">
      <c r="A1434" s="444"/>
      <c r="B1434" s="421"/>
      <c r="C1434" s="421"/>
      <c r="D1434" s="421"/>
      <c r="E1434" s="421"/>
      <c r="F1434" s="422"/>
      <c r="G1434" s="827"/>
      <c r="H1434" s="828"/>
      <c r="I1434" s="457"/>
      <c r="J1434" s="458"/>
      <c r="K1434" s="426"/>
    </row>
    <row r="1435" spans="1:11">
      <c r="A1435" s="444"/>
      <c r="B1435" s="421"/>
      <c r="C1435" s="421"/>
      <c r="D1435" s="421"/>
      <c r="E1435" s="421"/>
      <c r="F1435" s="422"/>
      <c r="G1435" s="827"/>
      <c r="H1435" s="828"/>
      <c r="I1435" s="457"/>
      <c r="J1435" s="458"/>
      <c r="K1435" s="426"/>
    </row>
    <row r="1436" spans="1:11">
      <c r="A1436" s="444"/>
      <c r="B1436" s="421"/>
      <c r="C1436" s="421"/>
      <c r="D1436" s="421"/>
      <c r="E1436" s="421"/>
      <c r="F1436" s="422"/>
      <c r="G1436" s="827"/>
      <c r="H1436" s="828"/>
      <c r="I1436" s="457"/>
      <c r="J1436" s="458"/>
      <c r="K1436" s="426"/>
    </row>
    <row r="1437" spans="1:11">
      <c r="A1437" s="445"/>
      <c r="B1437" s="429"/>
      <c r="C1437" s="429"/>
      <c r="D1437" s="429"/>
      <c r="E1437" s="429"/>
      <c r="F1437" s="430"/>
      <c r="G1437" s="831"/>
      <c r="H1437" s="832"/>
      <c r="I1437" s="460"/>
      <c r="J1437" s="461"/>
      <c r="K1437" s="434"/>
    </row>
    <row r="1438" spans="1:11">
      <c r="A1438" s="833" t="s">
        <v>1275</v>
      </c>
      <c r="B1438" s="834"/>
      <c r="C1438" s="834"/>
      <c r="D1438" s="834"/>
      <c r="E1438" s="834"/>
      <c r="F1438" s="834"/>
      <c r="G1438" s="834"/>
      <c r="H1438" s="834"/>
      <c r="I1438" s="834"/>
      <c r="J1438" s="835"/>
      <c r="K1438" s="459"/>
    </row>
    <row r="1439" spans="1:11">
      <c r="A1439" s="814" t="s">
        <v>1276</v>
      </c>
      <c r="B1439" s="869"/>
      <c r="C1439" s="872" t="s">
        <v>1277</v>
      </c>
      <c r="D1439" s="462" t="s">
        <v>984</v>
      </c>
      <c r="E1439" s="874" t="s">
        <v>889</v>
      </c>
      <c r="F1439" s="874"/>
      <c r="G1439" s="875"/>
      <c r="H1439" s="876" t="s">
        <v>1278</v>
      </c>
      <c r="I1439" s="877"/>
      <c r="J1439" s="878"/>
      <c r="K1439" s="829" t="s">
        <v>1279</v>
      </c>
    </row>
    <row r="1440" spans="1:11">
      <c r="A1440" s="870"/>
      <c r="B1440" s="871"/>
      <c r="C1440" s="873"/>
      <c r="D1440" s="464"/>
      <c r="E1440" s="463" t="s">
        <v>1280</v>
      </c>
      <c r="F1440" s="465" t="s">
        <v>1281</v>
      </c>
      <c r="G1440" s="466" t="s">
        <v>1282</v>
      </c>
      <c r="H1440" s="463" t="s">
        <v>1280</v>
      </c>
      <c r="I1440" s="465" t="s">
        <v>1281</v>
      </c>
      <c r="J1440" s="465" t="s">
        <v>1282</v>
      </c>
      <c r="K1440" s="830"/>
    </row>
    <row r="1441" spans="1:11">
      <c r="A1441" s="467"/>
      <c r="B1441" s="414"/>
      <c r="C1441" s="468"/>
      <c r="D1441" s="469"/>
      <c r="E1441" s="470"/>
      <c r="F1441" s="471"/>
      <c r="G1441" s="472"/>
      <c r="H1441" s="456"/>
      <c r="I1441" s="456"/>
      <c r="J1441" s="473"/>
      <c r="K1441" s="455"/>
    </row>
    <row r="1442" spans="1:11">
      <c r="A1442" s="444"/>
      <c r="B1442" s="421"/>
      <c r="C1442" s="468"/>
      <c r="D1442" s="474"/>
      <c r="E1442" s="475"/>
      <c r="F1442" s="476"/>
      <c r="G1442" s="477"/>
      <c r="H1442" s="456"/>
      <c r="I1442" s="456"/>
      <c r="J1442" s="473"/>
      <c r="K1442" s="426"/>
    </row>
    <row r="1443" spans="1:11">
      <c r="A1443" s="444"/>
      <c r="B1443" s="421"/>
      <c r="C1443" s="468"/>
      <c r="D1443" s="474"/>
      <c r="E1443" s="475"/>
      <c r="F1443" s="476"/>
      <c r="G1443" s="477"/>
      <c r="H1443" s="456"/>
      <c r="I1443" s="456"/>
      <c r="J1443" s="473"/>
      <c r="K1443" s="426"/>
    </row>
    <row r="1444" spans="1:11">
      <c r="A1444" s="445"/>
      <c r="B1444" s="429"/>
      <c r="C1444" s="478"/>
      <c r="D1444" s="479"/>
      <c r="E1444" s="480"/>
      <c r="F1444" s="481"/>
      <c r="G1444" s="482"/>
      <c r="H1444" s="456"/>
      <c r="I1444" s="456"/>
      <c r="J1444" s="473"/>
      <c r="K1444" s="434"/>
    </row>
    <row r="1445" spans="1:11">
      <c r="A1445" s="811" t="s">
        <v>1283</v>
      </c>
      <c r="B1445" s="809"/>
      <c r="C1445" s="809"/>
      <c r="D1445" s="812"/>
      <c r="E1445" s="809"/>
      <c r="F1445" s="809"/>
      <c r="G1445" s="809"/>
      <c r="H1445" s="809"/>
      <c r="I1445" s="809"/>
      <c r="J1445" s="810"/>
      <c r="K1445" s="459"/>
    </row>
    <row r="1446" spans="1:11">
      <c r="A1446" s="808" t="s">
        <v>1284</v>
      </c>
      <c r="B1446" s="809"/>
      <c r="C1446" s="809"/>
      <c r="D1446" s="809"/>
      <c r="E1446" s="809"/>
      <c r="F1446" s="809"/>
      <c r="G1446" s="809"/>
      <c r="H1446" s="809"/>
      <c r="I1446" s="809"/>
      <c r="J1446" s="810"/>
      <c r="K1446" s="449">
        <v>96.39</v>
      </c>
    </row>
    <row r="1447" spans="1:11">
      <c r="A1447" s="808" t="s">
        <v>1225</v>
      </c>
      <c r="B1447" s="809"/>
      <c r="C1447" s="809"/>
      <c r="D1447" s="809"/>
      <c r="E1447" s="809"/>
      <c r="F1447" s="809"/>
      <c r="G1447" s="809"/>
      <c r="H1447" s="809"/>
      <c r="I1447" s="809"/>
      <c r="J1447" s="810"/>
      <c r="K1447" s="449">
        <v>19.850000000000001</v>
      </c>
    </row>
    <row r="1448" spans="1:11">
      <c r="A1448" s="808" t="s">
        <v>1285</v>
      </c>
      <c r="B1448" s="809"/>
      <c r="C1448" s="809"/>
      <c r="D1448" s="809"/>
      <c r="E1448" s="809"/>
      <c r="F1448" s="809"/>
      <c r="G1448" s="809"/>
      <c r="H1448" s="809"/>
      <c r="I1448" s="809"/>
      <c r="J1448" s="810"/>
      <c r="K1448" s="449">
        <v>116.24000000000001</v>
      </c>
    </row>
    <row r="1451" spans="1:11">
      <c r="A1451" s="937" t="s">
        <v>1226</v>
      </c>
      <c r="B1451" s="938"/>
      <c r="C1451" s="938"/>
      <c r="D1451" s="938"/>
      <c r="E1451" s="938"/>
      <c r="F1451" s="938"/>
      <c r="G1451" s="938"/>
      <c r="H1451" s="938"/>
      <c r="I1451" s="938"/>
      <c r="J1451" s="938"/>
      <c r="K1451" s="939"/>
    </row>
    <row r="1452" spans="1:11">
      <c r="A1452" s="393" t="s">
        <v>1227</v>
      </c>
      <c r="B1452" s="394"/>
      <c r="C1452" s="940"/>
      <c r="D1452" s="940"/>
      <c r="E1452" s="940"/>
      <c r="F1452" s="940"/>
      <c r="G1452" s="940"/>
      <c r="H1452" s="940"/>
      <c r="I1452" s="940"/>
      <c r="J1452" s="940"/>
      <c r="K1452" s="941"/>
    </row>
    <row r="1453" spans="1:11">
      <c r="A1453" s="393" t="s">
        <v>1228</v>
      </c>
      <c r="B1453" s="394"/>
      <c r="C1453" s="395" t="s">
        <v>1229</v>
      </c>
      <c r="E1453" s="942"/>
      <c r="F1453" s="942"/>
      <c r="G1453" s="942"/>
      <c r="H1453" s="397"/>
      <c r="I1453" s="395" t="s">
        <v>1230</v>
      </c>
      <c r="J1453" s="943"/>
      <c r="K1453" s="944"/>
    </row>
    <row r="1454" spans="1:11">
      <c r="A1454" s="398" t="s">
        <v>1231</v>
      </c>
      <c r="B1454" s="399" t="s">
        <v>1367</v>
      </c>
      <c r="C1454" s="400"/>
      <c r="D1454" s="400"/>
      <c r="E1454" s="400"/>
      <c r="F1454" s="400"/>
      <c r="G1454" s="400"/>
      <c r="H1454" s="400"/>
      <c r="I1454" s="400"/>
      <c r="J1454" s="400"/>
      <c r="K1454" s="401"/>
    </row>
    <row r="1455" spans="1:11">
      <c r="A1455" s="402" t="s">
        <v>1233</v>
      </c>
      <c r="B1455" s="403"/>
      <c r="D1455" s="404"/>
      <c r="E1455" s="404"/>
      <c r="F1455" s="404"/>
      <c r="G1455" s="404"/>
      <c r="H1455" s="404"/>
      <c r="I1455" s="405"/>
      <c r="J1455" s="406" t="s">
        <v>1234</v>
      </c>
      <c r="K1455" s="407"/>
    </row>
    <row r="1456" spans="1:11">
      <c r="A1456" s="929" t="s">
        <v>1368</v>
      </c>
      <c r="B1456" s="930"/>
      <c r="C1456" s="930"/>
      <c r="D1456" s="930"/>
      <c r="E1456" s="930"/>
      <c r="F1456" s="930"/>
      <c r="G1456" s="930"/>
      <c r="H1456" s="930"/>
      <c r="I1456" s="931"/>
      <c r="J1456" s="408" t="s">
        <v>1236</v>
      </c>
      <c r="K1456" s="407" t="s">
        <v>1237</v>
      </c>
    </row>
    <row r="1457" spans="1:11">
      <c r="A1457" s="870" t="s">
        <v>1238</v>
      </c>
      <c r="B1457" s="932"/>
      <c r="C1457" s="815"/>
      <c r="D1457" s="815"/>
      <c r="E1457" s="869"/>
      <c r="F1457" s="409" t="s">
        <v>1239</v>
      </c>
      <c r="G1457" s="933" t="s">
        <v>1240</v>
      </c>
      <c r="H1457" s="934"/>
      <c r="I1457" s="830" t="s">
        <v>1241</v>
      </c>
      <c r="J1457" s="830"/>
      <c r="K1457" s="925" t="s">
        <v>1242</v>
      </c>
    </row>
    <row r="1458" spans="1:11">
      <c r="A1458" s="870"/>
      <c r="B1458" s="932"/>
      <c r="C1458" s="932"/>
      <c r="D1458" s="932"/>
      <c r="E1458" s="871"/>
      <c r="F1458" s="409"/>
      <c r="G1458" s="409" t="s">
        <v>1243</v>
      </c>
      <c r="H1458" s="410" t="s">
        <v>1244</v>
      </c>
      <c r="I1458" s="497" t="s">
        <v>1245</v>
      </c>
      <c r="J1458" s="497" t="s">
        <v>1244</v>
      </c>
      <c r="K1458" s="926"/>
    </row>
    <row r="1459" spans="1:11" ht="23.25" customHeight="1">
      <c r="A1459" s="412">
        <v>30037</v>
      </c>
      <c r="B1459" s="413" t="s">
        <v>1314</v>
      </c>
      <c r="C1459" s="413"/>
      <c r="D1459" s="413"/>
      <c r="E1459" s="414"/>
      <c r="F1459" s="415">
        <v>1</v>
      </c>
      <c r="G1459" s="416">
        <v>1</v>
      </c>
      <c r="H1459" s="417">
        <v>0</v>
      </c>
      <c r="I1459" s="426">
        <v>287.75</v>
      </c>
      <c r="J1459" s="426">
        <v>72.75</v>
      </c>
      <c r="K1459" s="419">
        <v>287.75</v>
      </c>
    </row>
    <row r="1460" spans="1:11">
      <c r="A1460" s="483">
        <v>30005</v>
      </c>
      <c r="B1460" s="421" t="s">
        <v>1317</v>
      </c>
      <c r="C1460" s="421"/>
      <c r="D1460" s="421"/>
      <c r="E1460" s="422"/>
      <c r="F1460" s="423">
        <v>1</v>
      </c>
      <c r="G1460" s="484">
        <v>0.09</v>
      </c>
      <c r="H1460" s="485">
        <v>0.91</v>
      </c>
      <c r="I1460" s="426">
        <v>135.25</v>
      </c>
      <c r="J1460" s="426">
        <v>45.53</v>
      </c>
      <c r="K1460" s="486">
        <v>53.6</v>
      </c>
    </row>
    <row r="1461" spans="1:11">
      <c r="A1461" s="483">
        <v>30010</v>
      </c>
      <c r="B1461" s="421" t="s">
        <v>1369</v>
      </c>
      <c r="C1461" s="421"/>
      <c r="D1461" s="421"/>
      <c r="E1461" s="422"/>
      <c r="F1461" s="423">
        <v>1</v>
      </c>
      <c r="G1461" s="484">
        <v>0.1</v>
      </c>
      <c r="H1461" s="485">
        <v>0</v>
      </c>
      <c r="I1461" s="426">
        <v>271.89</v>
      </c>
      <c r="J1461" s="426">
        <v>114.37</v>
      </c>
      <c r="K1461" s="486">
        <v>27.18</v>
      </c>
    </row>
    <row r="1462" spans="1:11" s="194" customFormat="1">
      <c r="A1462" s="483">
        <v>30018</v>
      </c>
      <c r="B1462" s="421" t="s">
        <v>1305</v>
      </c>
      <c r="C1462" s="421"/>
      <c r="D1462" s="421"/>
      <c r="E1462" s="422"/>
      <c r="F1462" s="423">
        <v>1</v>
      </c>
      <c r="G1462" s="484">
        <v>1</v>
      </c>
      <c r="H1462" s="485">
        <v>0</v>
      </c>
      <c r="I1462" s="426">
        <v>13.5</v>
      </c>
      <c r="J1462" s="426">
        <v>8.65</v>
      </c>
      <c r="K1462" s="486">
        <v>13.5</v>
      </c>
    </row>
    <row r="1463" spans="1:11" s="194" customFormat="1">
      <c r="A1463" s="483">
        <v>30017</v>
      </c>
      <c r="B1463" s="421" t="s">
        <v>1318</v>
      </c>
      <c r="C1463" s="421"/>
      <c r="D1463" s="421"/>
      <c r="E1463" s="422"/>
      <c r="F1463" s="423">
        <v>1</v>
      </c>
      <c r="G1463" s="484">
        <v>0.09</v>
      </c>
      <c r="H1463" s="485">
        <v>0.91</v>
      </c>
      <c r="I1463" s="426">
        <v>12.26</v>
      </c>
      <c r="J1463" s="426">
        <v>7.85</v>
      </c>
      <c r="K1463" s="486">
        <v>8.24</v>
      </c>
    </row>
    <row r="1464" spans="1:11" s="194" customFormat="1">
      <c r="A1464" s="483">
        <v>30020</v>
      </c>
      <c r="B1464" s="421" t="s">
        <v>1319</v>
      </c>
      <c r="C1464" s="421"/>
      <c r="D1464" s="421"/>
      <c r="E1464" s="422"/>
      <c r="F1464" s="423">
        <v>1</v>
      </c>
      <c r="G1464" s="484">
        <v>1</v>
      </c>
      <c r="H1464" s="485">
        <v>0</v>
      </c>
      <c r="I1464" s="426">
        <v>51.4</v>
      </c>
      <c r="J1464" s="426">
        <v>34.61</v>
      </c>
      <c r="K1464" s="486">
        <v>51.4</v>
      </c>
    </row>
    <row r="1465" spans="1:11" s="194" customFormat="1">
      <c r="A1465" s="483">
        <v>30021</v>
      </c>
      <c r="B1465" s="421" t="s">
        <v>1320</v>
      </c>
      <c r="C1465" s="421"/>
      <c r="D1465" s="421"/>
      <c r="E1465" s="422"/>
      <c r="F1465" s="423">
        <v>1</v>
      </c>
      <c r="G1465" s="484">
        <v>0.83</v>
      </c>
      <c r="H1465" s="485">
        <v>0.17</v>
      </c>
      <c r="I1465" s="426">
        <v>227.85</v>
      </c>
      <c r="J1465" s="426">
        <v>57.76</v>
      </c>
      <c r="K1465" s="486">
        <v>198.92</v>
      </c>
    </row>
    <row r="1466" spans="1:11" s="194" customFormat="1">
      <c r="A1466" s="483">
        <v>30012</v>
      </c>
      <c r="B1466" s="421" t="s">
        <v>1327</v>
      </c>
      <c r="C1466" s="421"/>
      <c r="D1466" s="421"/>
      <c r="E1466" s="422"/>
      <c r="F1466" s="423">
        <v>1</v>
      </c>
      <c r="G1466" s="484">
        <v>0.34</v>
      </c>
      <c r="H1466" s="485">
        <v>0.66</v>
      </c>
      <c r="I1466" s="426">
        <v>246.71</v>
      </c>
      <c r="J1466" s="426">
        <v>121.31</v>
      </c>
      <c r="K1466" s="486">
        <v>163.94</v>
      </c>
    </row>
    <row r="1467" spans="1:11" s="194" customFormat="1">
      <c r="A1467" s="428"/>
      <c r="B1467" s="429"/>
      <c r="C1467" s="429"/>
      <c r="D1467" s="429"/>
      <c r="E1467" s="430"/>
      <c r="F1467" s="431"/>
      <c r="G1467" s="432"/>
      <c r="H1467" s="433"/>
      <c r="I1467" s="434"/>
      <c r="J1467" s="434"/>
      <c r="K1467" s="435"/>
    </row>
    <row r="1468" spans="1:11" s="194" customFormat="1">
      <c r="A1468" s="935" t="s">
        <v>1247</v>
      </c>
      <c r="B1468" s="936"/>
      <c r="C1468" s="936"/>
      <c r="D1468" s="936"/>
      <c r="E1468" s="936"/>
      <c r="F1468" s="834"/>
      <c r="G1468" s="834"/>
      <c r="H1468" s="834"/>
      <c r="I1468" s="834"/>
      <c r="J1468" s="835"/>
      <c r="K1468" s="436">
        <v>804.53</v>
      </c>
    </row>
    <row r="1469" spans="1:11" s="194" customFormat="1">
      <c r="A1469" s="814" t="s">
        <v>1248</v>
      </c>
      <c r="B1469" s="815"/>
      <c r="C1469" s="815"/>
      <c r="D1469" s="815"/>
      <c r="E1469" s="815"/>
      <c r="F1469" s="437"/>
      <c r="G1469" s="437"/>
      <c r="H1469" s="921" t="s">
        <v>1239</v>
      </c>
      <c r="I1469" s="923" t="s">
        <v>1249</v>
      </c>
      <c r="J1469" s="925" t="s">
        <v>1250</v>
      </c>
      <c r="K1469" s="925" t="s">
        <v>1242</v>
      </c>
    </row>
    <row r="1470" spans="1:11" ht="15">
      <c r="A1470" s="816"/>
      <c r="B1470" s="817"/>
      <c r="C1470" s="817"/>
      <c r="D1470" s="817"/>
      <c r="E1470" s="817"/>
      <c r="F1470" s="438"/>
      <c r="G1470" s="666"/>
      <c r="H1470" s="922"/>
      <c r="I1470" s="924"/>
      <c r="J1470" s="926"/>
      <c r="K1470" s="926"/>
    </row>
    <row r="1471" spans="1:11" ht="15.75" customHeight="1">
      <c r="A1471" s="439">
        <v>20002</v>
      </c>
      <c r="B1471" s="927" t="s">
        <v>1251</v>
      </c>
      <c r="C1471" s="927"/>
      <c r="D1471" s="927"/>
      <c r="E1471" s="927"/>
      <c r="F1471" s="927"/>
      <c r="G1471" s="928"/>
      <c r="H1471" s="440">
        <v>1</v>
      </c>
      <c r="I1471" s="441" t="s">
        <v>1252</v>
      </c>
      <c r="J1471" s="442">
        <v>24.3</v>
      </c>
      <c r="K1471" s="442">
        <v>24.3</v>
      </c>
    </row>
    <row r="1472" spans="1:11" ht="21.75" customHeight="1">
      <c r="A1472" s="443">
        <v>20003</v>
      </c>
      <c r="B1472" s="919" t="s">
        <v>1306</v>
      </c>
      <c r="C1472" s="919"/>
      <c r="D1472" s="919"/>
      <c r="E1472" s="919"/>
      <c r="F1472" s="919"/>
      <c r="G1472" s="920"/>
      <c r="H1472" s="440">
        <v>9</v>
      </c>
      <c r="I1472" s="441" t="s">
        <v>1252</v>
      </c>
      <c r="J1472" s="442">
        <v>15.22</v>
      </c>
      <c r="K1472" s="442">
        <v>136.97999999999999</v>
      </c>
    </row>
    <row r="1473" spans="1:11">
      <c r="A1473" s="443">
        <v>11</v>
      </c>
      <c r="B1473" s="919" t="s">
        <v>1255</v>
      </c>
      <c r="C1473" s="919"/>
      <c r="D1473" s="919"/>
      <c r="E1473" s="919"/>
      <c r="F1473" s="919"/>
      <c r="G1473" s="920"/>
      <c r="H1473" s="440">
        <v>1.1200000000000001</v>
      </c>
      <c r="I1473" s="441" t="s">
        <v>1256</v>
      </c>
      <c r="J1473" s="442">
        <v>0</v>
      </c>
      <c r="K1473" s="442">
        <v>1.8</v>
      </c>
    </row>
    <row r="1474" spans="1:11">
      <c r="A1474" s="443">
        <v>12</v>
      </c>
      <c r="B1474" s="919" t="s">
        <v>1258</v>
      </c>
      <c r="C1474" s="919"/>
      <c r="D1474" s="919"/>
      <c r="E1474" s="919"/>
      <c r="F1474" s="919"/>
      <c r="G1474" s="920"/>
      <c r="H1474" s="440">
        <v>9.6</v>
      </c>
      <c r="I1474" s="441" t="s">
        <v>1256</v>
      </c>
      <c r="J1474" s="442">
        <v>0</v>
      </c>
      <c r="K1474" s="442">
        <v>15.48</v>
      </c>
    </row>
    <row r="1475" spans="1:11">
      <c r="A1475" s="443">
        <v>13</v>
      </c>
      <c r="B1475" s="919" t="s">
        <v>1260</v>
      </c>
      <c r="C1475" s="919"/>
      <c r="D1475" s="919"/>
      <c r="E1475" s="919"/>
      <c r="F1475" s="919"/>
      <c r="G1475" s="920"/>
      <c r="H1475" s="440">
        <v>4.79</v>
      </c>
      <c r="I1475" s="441" t="s">
        <v>1256</v>
      </c>
      <c r="J1475" s="442">
        <v>0</v>
      </c>
      <c r="K1475" s="442">
        <v>7.72</v>
      </c>
    </row>
    <row r="1476" spans="1:11">
      <c r="A1476" s="444"/>
      <c r="B1476" s="919"/>
      <c r="C1476" s="919"/>
      <c r="D1476" s="919"/>
      <c r="E1476" s="919"/>
      <c r="F1476" s="919"/>
      <c r="G1476" s="920"/>
      <c r="H1476" s="440"/>
      <c r="I1476" s="441"/>
      <c r="J1476" s="426"/>
      <c r="K1476" s="426"/>
    </row>
    <row r="1477" spans="1:11">
      <c r="A1477" s="444"/>
      <c r="B1477" s="919"/>
      <c r="C1477" s="919"/>
      <c r="D1477" s="919"/>
      <c r="E1477" s="919"/>
      <c r="F1477" s="919"/>
      <c r="G1477" s="920"/>
      <c r="H1477" s="440"/>
      <c r="I1477" s="441"/>
      <c r="J1477" s="426"/>
      <c r="K1477" s="426"/>
    </row>
    <row r="1478" spans="1:11">
      <c r="A1478" s="445"/>
      <c r="B1478" s="879"/>
      <c r="C1478" s="879"/>
      <c r="D1478" s="879"/>
      <c r="E1478" s="879"/>
      <c r="F1478" s="879"/>
      <c r="G1478" s="880"/>
      <c r="H1478" s="446"/>
      <c r="I1478" s="447"/>
      <c r="J1478" s="434"/>
      <c r="K1478" s="434"/>
    </row>
    <row r="1479" spans="1:11" ht="15">
      <c r="A1479" s="448"/>
      <c r="C1479" s="667"/>
      <c r="D1479" s="833" t="s">
        <v>1263</v>
      </c>
      <c r="E1479" s="834"/>
      <c r="F1479" s="834"/>
      <c r="G1479" s="834"/>
      <c r="H1479" s="834"/>
      <c r="I1479" s="834"/>
      <c r="J1479" s="835"/>
      <c r="K1479" s="449">
        <v>186.28</v>
      </c>
    </row>
    <row r="1480" spans="1:11">
      <c r="A1480" s="448" t="s">
        <v>1264</v>
      </c>
      <c r="B1480" s="437"/>
      <c r="C1480" s="450">
        <v>242.00000000000003</v>
      </c>
      <c r="D1480" s="881" t="s">
        <v>1265</v>
      </c>
      <c r="E1480" s="882"/>
      <c r="F1480" s="882"/>
      <c r="G1480" s="882"/>
      <c r="H1480" s="882"/>
      <c r="I1480" s="882"/>
      <c r="J1480" s="883"/>
      <c r="K1480" s="449">
        <v>990.81</v>
      </c>
    </row>
    <row r="1481" spans="1:11">
      <c r="A1481" s="451"/>
      <c r="B1481" s="437"/>
      <c r="C1481" s="452"/>
      <c r="D1481" s="918" t="s">
        <v>1266</v>
      </c>
      <c r="E1481" s="918"/>
      <c r="F1481" s="834"/>
      <c r="G1481" s="834"/>
      <c r="H1481" s="834"/>
      <c r="I1481" s="834"/>
      <c r="J1481" s="835"/>
      <c r="K1481" s="449">
        <v>4.09</v>
      </c>
    </row>
    <row r="1482" spans="1:11">
      <c r="A1482" s="814" t="s">
        <v>1267</v>
      </c>
      <c r="B1482" s="815"/>
      <c r="C1482" s="815"/>
      <c r="D1482" s="815"/>
      <c r="E1482" s="815"/>
      <c r="F1482" s="818"/>
      <c r="G1482" s="820" t="s">
        <v>1268</v>
      </c>
      <c r="H1482" s="821"/>
      <c r="I1482" s="824" t="s">
        <v>1249</v>
      </c>
      <c r="J1482" s="813" t="s">
        <v>1269</v>
      </c>
      <c r="K1482" s="813" t="s">
        <v>1270</v>
      </c>
    </row>
    <row r="1483" spans="1:11">
      <c r="A1483" s="816"/>
      <c r="B1483" s="817"/>
      <c r="C1483" s="817"/>
      <c r="D1483" s="817"/>
      <c r="E1483" s="817"/>
      <c r="F1483" s="819"/>
      <c r="G1483" s="822"/>
      <c r="H1483" s="823"/>
      <c r="I1483" s="824"/>
      <c r="J1483" s="813"/>
      <c r="K1483" s="824"/>
    </row>
    <row r="1484" spans="1:11">
      <c r="A1484" s="443">
        <v>10082</v>
      </c>
      <c r="B1484" s="421" t="s">
        <v>1370</v>
      </c>
      <c r="C1484" s="421"/>
      <c r="D1484" s="421"/>
      <c r="E1484" s="421"/>
      <c r="F1484" s="414"/>
      <c r="G1484" s="825">
        <v>2.1299999999999999E-2</v>
      </c>
      <c r="H1484" s="826"/>
      <c r="I1484" s="453" t="s">
        <v>1310</v>
      </c>
      <c r="J1484" s="442">
        <v>93.53</v>
      </c>
      <c r="K1484" s="418">
        <v>1.99</v>
      </c>
    </row>
    <row r="1485" spans="1:11">
      <c r="A1485" s="444"/>
      <c r="B1485" s="421"/>
      <c r="C1485" s="421"/>
      <c r="D1485" s="421"/>
      <c r="E1485" s="421"/>
      <c r="F1485" s="422"/>
      <c r="G1485" s="827"/>
      <c r="H1485" s="828"/>
      <c r="I1485" s="457"/>
      <c r="J1485" s="458"/>
      <c r="K1485" s="426"/>
    </row>
    <row r="1486" spans="1:11">
      <c r="A1486" s="444"/>
      <c r="B1486" s="421"/>
      <c r="C1486" s="421"/>
      <c r="D1486" s="421"/>
      <c r="E1486" s="421"/>
      <c r="F1486" s="422"/>
      <c r="G1486" s="827"/>
      <c r="H1486" s="828"/>
      <c r="I1486" s="457"/>
      <c r="J1486" s="458"/>
      <c r="K1486" s="426"/>
    </row>
    <row r="1487" spans="1:11">
      <c r="A1487" s="444"/>
      <c r="B1487" s="421"/>
      <c r="C1487" s="421"/>
      <c r="D1487" s="421"/>
      <c r="E1487" s="421"/>
      <c r="F1487" s="422"/>
      <c r="G1487" s="827"/>
      <c r="H1487" s="828"/>
      <c r="I1487" s="457"/>
      <c r="J1487" s="458"/>
      <c r="K1487" s="426"/>
    </row>
    <row r="1488" spans="1:11">
      <c r="A1488" s="833" t="s">
        <v>1271</v>
      </c>
      <c r="B1488" s="834"/>
      <c r="C1488" s="834"/>
      <c r="D1488" s="834"/>
      <c r="E1488" s="834"/>
      <c r="F1488" s="834"/>
      <c r="G1488" s="834"/>
      <c r="H1488" s="834"/>
      <c r="I1488" s="834"/>
      <c r="J1488" s="835"/>
      <c r="K1488" s="449">
        <v>1.99</v>
      </c>
    </row>
    <row r="1489" spans="1:11">
      <c r="A1489" s="814" t="s">
        <v>1272</v>
      </c>
      <c r="B1489" s="815"/>
      <c r="C1489" s="815"/>
      <c r="D1489" s="815"/>
      <c r="E1489" s="815"/>
      <c r="F1489" s="818"/>
      <c r="G1489" s="820" t="s">
        <v>1268</v>
      </c>
      <c r="H1489" s="821"/>
      <c r="I1489" s="824" t="s">
        <v>1249</v>
      </c>
      <c r="J1489" s="813" t="s">
        <v>1269</v>
      </c>
      <c r="K1489" s="813" t="s">
        <v>1270</v>
      </c>
    </row>
    <row r="1490" spans="1:11">
      <c r="A1490" s="816"/>
      <c r="B1490" s="817"/>
      <c r="C1490" s="817"/>
      <c r="D1490" s="817"/>
      <c r="E1490" s="817"/>
      <c r="F1490" s="819"/>
      <c r="G1490" s="822"/>
      <c r="H1490" s="823"/>
      <c r="I1490" s="824"/>
      <c r="J1490" s="813"/>
      <c r="K1490" s="824"/>
    </row>
    <row r="1491" spans="1:11">
      <c r="A1491" s="444"/>
      <c r="B1491" s="421"/>
      <c r="C1491" s="421"/>
      <c r="D1491" s="421"/>
      <c r="E1491" s="421"/>
      <c r="F1491" s="422"/>
      <c r="G1491" s="827"/>
      <c r="H1491" s="828"/>
      <c r="I1491" s="457"/>
      <c r="J1491" s="458"/>
      <c r="K1491" s="426"/>
    </row>
    <row r="1492" spans="1:11">
      <c r="A1492" s="444"/>
      <c r="B1492" s="421"/>
      <c r="C1492" s="421"/>
      <c r="D1492" s="421"/>
      <c r="E1492" s="421"/>
      <c r="F1492" s="422"/>
      <c r="G1492" s="827"/>
      <c r="H1492" s="828"/>
      <c r="I1492" s="457"/>
      <c r="J1492" s="458"/>
      <c r="K1492" s="426"/>
    </row>
    <row r="1493" spans="1:11">
      <c r="A1493" s="444"/>
      <c r="B1493" s="421"/>
      <c r="C1493" s="421"/>
      <c r="D1493" s="421"/>
      <c r="E1493" s="421"/>
      <c r="F1493" s="422"/>
      <c r="G1493" s="827"/>
      <c r="H1493" s="828"/>
      <c r="I1493" s="457"/>
      <c r="J1493" s="458"/>
      <c r="K1493" s="426"/>
    </row>
    <row r="1494" spans="1:11">
      <c r="A1494" s="445"/>
      <c r="B1494" s="429"/>
      <c r="C1494" s="429"/>
      <c r="D1494" s="429"/>
      <c r="E1494" s="429"/>
      <c r="F1494" s="430"/>
      <c r="G1494" s="831"/>
      <c r="H1494" s="832"/>
      <c r="I1494" s="460"/>
      <c r="J1494" s="461"/>
      <c r="K1494" s="434"/>
    </row>
    <row r="1495" spans="1:11">
      <c r="A1495" s="833" t="s">
        <v>1273</v>
      </c>
      <c r="B1495" s="834"/>
      <c r="C1495" s="834"/>
      <c r="D1495" s="834"/>
      <c r="E1495" s="834"/>
      <c r="F1495" s="834"/>
      <c r="G1495" s="834"/>
      <c r="H1495" s="834"/>
      <c r="I1495" s="834"/>
      <c r="J1495" s="835"/>
      <c r="K1495" s="459"/>
    </row>
    <row r="1496" spans="1:11">
      <c r="A1496" s="814" t="s">
        <v>1274</v>
      </c>
      <c r="B1496" s="815"/>
      <c r="C1496" s="815"/>
      <c r="D1496" s="815"/>
      <c r="E1496" s="815"/>
      <c r="F1496" s="818"/>
      <c r="G1496" s="820" t="s">
        <v>1268</v>
      </c>
      <c r="H1496" s="821"/>
      <c r="I1496" s="824" t="s">
        <v>1249</v>
      </c>
      <c r="J1496" s="813" t="s">
        <v>1269</v>
      </c>
      <c r="K1496" s="813" t="s">
        <v>1270</v>
      </c>
    </row>
    <row r="1497" spans="1:11">
      <c r="A1497" s="816"/>
      <c r="B1497" s="817"/>
      <c r="C1497" s="817"/>
      <c r="D1497" s="817"/>
      <c r="E1497" s="817"/>
      <c r="F1497" s="819"/>
      <c r="G1497" s="822"/>
      <c r="H1497" s="823"/>
      <c r="I1497" s="824"/>
      <c r="J1497" s="813"/>
      <c r="K1497" s="824"/>
    </row>
    <row r="1498" spans="1:11">
      <c r="A1498" s="444"/>
      <c r="B1498" s="421"/>
      <c r="C1498" s="421"/>
      <c r="D1498" s="421"/>
      <c r="E1498" s="421"/>
      <c r="F1498" s="422"/>
      <c r="G1498" s="827"/>
      <c r="H1498" s="828"/>
      <c r="I1498" s="457"/>
      <c r="J1498" s="458"/>
      <c r="K1498" s="426"/>
    </row>
    <row r="1499" spans="1:11">
      <c r="A1499" s="444"/>
      <c r="B1499" s="421"/>
      <c r="C1499" s="421"/>
      <c r="D1499" s="421"/>
      <c r="E1499" s="421"/>
      <c r="F1499" s="422"/>
      <c r="G1499" s="827"/>
      <c r="H1499" s="828"/>
      <c r="I1499" s="457"/>
      <c r="J1499" s="458"/>
      <c r="K1499" s="426"/>
    </row>
    <row r="1500" spans="1:11">
      <c r="A1500" s="444"/>
      <c r="B1500" s="421"/>
      <c r="C1500" s="421"/>
      <c r="D1500" s="421"/>
      <c r="E1500" s="421"/>
      <c r="F1500" s="422"/>
      <c r="G1500" s="827"/>
      <c r="H1500" s="828"/>
      <c r="I1500" s="457"/>
      <c r="J1500" s="458"/>
      <c r="K1500" s="426"/>
    </row>
    <row r="1501" spans="1:11">
      <c r="A1501" s="445"/>
      <c r="B1501" s="429"/>
      <c r="C1501" s="429"/>
      <c r="D1501" s="429"/>
      <c r="E1501" s="429"/>
      <c r="F1501" s="430"/>
      <c r="G1501" s="831"/>
      <c r="H1501" s="832"/>
      <c r="I1501" s="460"/>
      <c r="J1501" s="461"/>
      <c r="K1501" s="434"/>
    </row>
    <row r="1502" spans="1:11">
      <c r="A1502" s="833" t="s">
        <v>1275</v>
      </c>
      <c r="B1502" s="834"/>
      <c r="C1502" s="834"/>
      <c r="D1502" s="834"/>
      <c r="E1502" s="834"/>
      <c r="F1502" s="834"/>
      <c r="G1502" s="834"/>
      <c r="H1502" s="834"/>
      <c r="I1502" s="834"/>
      <c r="J1502" s="835"/>
      <c r="K1502" s="459"/>
    </row>
    <row r="1503" spans="1:11">
      <c r="A1503" s="814" t="s">
        <v>1276</v>
      </c>
      <c r="B1503" s="869"/>
      <c r="C1503" s="872" t="s">
        <v>1277</v>
      </c>
      <c r="D1503" s="462" t="s">
        <v>984</v>
      </c>
      <c r="E1503" s="874" t="s">
        <v>889</v>
      </c>
      <c r="F1503" s="874"/>
      <c r="G1503" s="875"/>
      <c r="H1503" s="876" t="s">
        <v>1278</v>
      </c>
      <c r="I1503" s="877"/>
      <c r="J1503" s="878"/>
      <c r="K1503" s="829" t="s">
        <v>1279</v>
      </c>
    </row>
    <row r="1504" spans="1:11">
      <c r="A1504" s="870"/>
      <c r="B1504" s="871"/>
      <c r="C1504" s="873"/>
      <c r="D1504" s="464"/>
      <c r="E1504" s="463" t="s">
        <v>1280</v>
      </c>
      <c r="F1504" s="465" t="s">
        <v>1281</v>
      </c>
      <c r="G1504" s="466" t="s">
        <v>1282</v>
      </c>
      <c r="H1504" s="463" t="s">
        <v>1280</v>
      </c>
      <c r="I1504" s="465" t="s">
        <v>1281</v>
      </c>
      <c r="J1504" s="465" t="s">
        <v>1282</v>
      </c>
      <c r="K1504" s="830"/>
    </row>
    <row r="1505" spans="1:11">
      <c r="A1505" s="467"/>
      <c r="B1505" s="414"/>
      <c r="C1505" s="468"/>
      <c r="D1505" s="469"/>
      <c r="E1505" s="470"/>
      <c r="F1505" s="471"/>
      <c r="G1505" s="472"/>
      <c r="H1505" s="456"/>
      <c r="I1505" s="456"/>
      <c r="J1505" s="473"/>
      <c r="K1505" s="455"/>
    </row>
    <row r="1506" spans="1:11">
      <c r="A1506" s="444"/>
      <c r="B1506" s="421"/>
      <c r="C1506" s="468"/>
      <c r="D1506" s="474"/>
      <c r="E1506" s="475"/>
      <c r="F1506" s="476"/>
      <c r="G1506" s="477"/>
      <c r="H1506" s="456"/>
      <c r="I1506" s="456"/>
      <c r="J1506" s="473"/>
      <c r="K1506" s="426"/>
    </row>
    <row r="1507" spans="1:11">
      <c r="A1507" s="444"/>
      <c r="B1507" s="421"/>
      <c r="C1507" s="468"/>
      <c r="D1507" s="474"/>
      <c r="E1507" s="475"/>
      <c r="F1507" s="476"/>
      <c r="G1507" s="477"/>
      <c r="H1507" s="456"/>
      <c r="I1507" s="456"/>
      <c r="J1507" s="473"/>
      <c r="K1507" s="426"/>
    </row>
    <row r="1508" spans="1:11">
      <c r="A1508" s="445"/>
      <c r="B1508" s="429"/>
      <c r="C1508" s="478"/>
      <c r="D1508" s="479"/>
      <c r="E1508" s="480"/>
      <c r="F1508" s="481"/>
      <c r="G1508" s="482"/>
      <c r="H1508" s="456"/>
      <c r="I1508" s="456"/>
      <c r="J1508" s="473"/>
      <c r="K1508" s="434"/>
    </row>
    <row r="1509" spans="1:11">
      <c r="A1509" s="811" t="s">
        <v>1283</v>
      </c>
      <c r="B1509" s="809"/>
      <c r="C1509" s="809"/>
      <c r="D1509" s="812"/>
      <c r="E1509" s="809"/>
      <c r="F1509" s="809"/>
      <c r="G1509" s="809"/>
      <c r="H1509" s="809"/>
      <c r="I1509" s="809"/>
      <c r="J1509" s="810"/>
      <c r="K1509" s="459"/>
    </row>
    <row r="1510" spans="1:11">
      <c r="A1510" s="808" t="s">
        <v>1284</v>
      </c>
      <c r="B1510" s="809"/>
      <c r="C1510" s="809"/>
      <c r="D1510" s="809"/>
      <c r="E1510" s="809"/>
      <c r="F1510" s="809"/>
      <c r="G1510" s="809"/>
      <c r="H1510" s="809"/>
      <c r="I1510" s="809"/>
      <c r="J1510" s="810"/>
      <c r="K1510" s="449">
        <v>6.08</v>
      </c>
    </row>
    <row r="1511" spans="1:11">
      <c r="A1511" s="808" t="s">
        <v>1225</v>
      </c>
      <c r="B1511" s="809"/>
      <c r="C1511" s="809"/>
      <c r="D1511" s="809"/>
      <c r="E1511" s="809"/>
      <c r="F1511" s="809"/>
      <c r="G1511" s="809"/>
      <c r="H1511" s="809"/>
      <c r="I1511" s="809"/>
      <c r="J1511" s="810"/>
      <c r="K1511" s="449">
        <v>1.25</v>
      </c>
    </row>
    <row r="1512" spans="1:11">
      <c r="A1512" s="808" t="s">
        <v>1285</v>
      </c>
      <c r="B1512" s="809"/>
      <c r="C1512" s="809"/>
      <c r="D1512" s="809"/>
      <c r="E1512" s="809"/>
      <c r="F1512" s="809"/>
      <c r="G1512" s="809"/>
      <c r="H1512" s="809"/>
      <c r="I1512" s="809"/>
      <c r="J1512" s="810"/>
      <c r="K1512" s="449">
        <v>7.33</v>
      </c>
    </row>
    <row r="1515" spans="1:11">
      <c r="A1515" s="937" t="s">
        <v>1226</v>
      </c>
      <c r="B1515" s="938"/>
      <c r="C1515" s="938"/>
      <c r="D1515" s="938"/>
      <c r="E1515" s="938"/>
      <c r="F1515" s="938"/>
      <c r="G1515" s="938"/>
      <c r="H1515" s="938"/>
      <c r="I1515" s="938"/>
      <c r="J1515" s="938"/>
      <c r="K1515" s="939"/>
    </row>
    <row r="1516" spans="1:11">
      <c r="A1516" s="393" t="s">
        <v>1227</v>
      </c>
      <c r="B1516" s="394"/>
      <c r="C1516" s="940"/>
      <c r="D1516" s="940"/>
      <c r="E1516" s="940"/>
      <c r="F1516" s="940"/>
      <c r="G1516" s="940"/>
      <c r="H1516" s="940"/>
      <c r="I1516" s="940"/>
      <c r="J1516" s="940"/>
      <c r="K1516" s="941"/>
    </row>
    <row r="1517" spans="1:11">
      <c r="A1517" s="393" t="s">
        <v>1228</v>
      </c>
      <c r="B1517" s="394"/>
      <c r="C1517" s="395" t="s">
        <v>1229</v>
      </c>
      <c r="E1517" s="942"/>
      <c r="F1517" s="942"/>
      <c r="G1517" s="942"/>
      <c r="H1517" s="397"/>
      <c r="I1517" s="395" t="s">
        <v>1230</v>
      </c>
      <c r="J1517" s="943"/>
      <c r="K1517" s="944"/>
    </row>
    <row r="1518" spans="1:11">
      <c r="A1518" s="398" t="s">
        <v>1231</v>
      </c>
      <c r="B1518" s="399" t="s">
        <v>1371</v>
      </c>
      <c r="C1518" s="400"/>
      <c r="D1518" s="400"/>
      <c r="E1518" s="400"/>
      <c r="F1518" s="400"/>
      <c r="G1518" s="400"/>
      <c r="H1518" s="400"/>
      <c r="I1518" s="400"/>
      <c r="J1518" s="400"/>
      <c r="K1518" s="401"/>
    </row>
    <row r="1519" spans="1:11">
      <c r="A1519" s="402" t="s">
        <v>1233</v>
      </c>
      <c r="B1519" s="403"/>
      <c r="D1519" s="404"/>
      <c r="E1519" s="404"/>
      <c r="F1519" s="404"/>
      <c r="G1519" s="404"/>
      <c r="H1519" s="404"/>
      <c r="I1519" s="405"/>
      <c r="J1519" s="406" t="s">
        <v>1234</v>
      </c>
      <c r="K1519" s="407"/>
    </row>
    <row r="1520" spans="1:11">
      <c r="A1520" s="929" t="s">
        <v>1372</v>
      </c>
      <c r="B1520" s="930"/>
      <c r="C1520" s="930"/>
      <c r="D1520" s="930"/>
      <c r="E1520" s="930"/>
      <c r="F1520" s="930"/>
      <c r="G1520" s="930"/>
      <c r="H1520" s="930"/>
      <c r="I1520" s="931"/>
      <c r="J1520" s="408" t="s">
        <v>1236</v>
      </c>
      <c r="K1520" s="407" t="s">
        <v>1313</v>
      </c>
    </row>
    <row r="1521" spans="1:11">
      <c r="A1521" s="870" t="s">
        <v>1238</v>
      </c>
      <c r="B1521" s="932"/>
      <c r="C1521" s="815"/>
      <c r="D1521" s="815"/>
      <c r="E1521" s="869"/>
      <c r="F1521" s="409" t="s">
        <v>1239</v>
      </c>
      <c r="G1521" s="933" t="s">
        <v>1240</v>
      </c>
      <c r="H1521" s="934"/>
      <c r="I1521" s="830" t="s">
        <v>1241</v>
      </c>
      <c r="J1521" s="830"/>
      <c r="K1521" s="925" t="s">
        <v>1242</v>
      </c>
    </row>
    <row r="1522" spans="1:11" ht="23.25" customHeight="1">
      <c r="A1522" s="870"/>
      <c r="B1522" s="932"/>
      <c r="C1522" s="932"/>
      <c r="D1522" s="932"/>
      <c r="E1522" s="871"/>
      <c r="F1522" s="409"/>
      <c r="G1522" s="409" t="s">
        <v>1243</v>
      </c>
      <c r="H1522" s="410" t="s">
        <v>1244</v>
      </c>
      <c r="I1522" s="497" t="s">
        <v>1245</v>
      </c>
      <c r="J1522" s="497" t="s">
        <v>1244</v>
      </c>
      <c r="K1522" s="926"/>
    </row>
    <row r="1523" spans="1:11">
      <c r="A1523" s="412">
        <v>30037</v>
      </c>
      <c r="B1523" s="413" t="s">
        <v>1314</v>
      </c>
      <c r="C1523" s="413"/>
      <c r="D1523" s="413"/>
      <c r="E1523" s="414"/>
      <c r="F1523" s="415">
        <v>1</v>
      </c>
      <c r="G1523" s="416">
        <v>1</v>
      </c>
      <c r="H1523" s="417">
        <v>0</v>
      </c>
      <c r="I1523" s="426">
        <v>287.75</v>
      </c>
      <c r="J1523" s="426">
        <v>72.75</v>
      </c>
      <c r="K1523" s="419">
        <v>287.75</v>
      </c>
    </row>
    <row r="1524" spans="1:11">
      <c r="A1524" s="420"/>
      <c r="B1524" s="421"/>
      <c r="C1524" s="421"/>
      <c r="D1524" s="421"/>
      <c r="E1524" s="422"/>
      <c r="F1524" s="423"/>
      <c r="G1524" s="424"/>
      <c r="H1524" s="425"/>
      <c r="I1524" s="426"/>
      <c r="J1524" s="426"/>
      <c r="K1524" s="427"/>
    </row>
    <row r="1525" spans="1:11" s="194" customFormat="1">
      <c r="A1525" s="420"/>
      <c r="B1525" s="421"/>
      <c r="C1525" s="421"/>
      <c r="D1525" s="421"/>
      <c r="E1525" s="422"/>
      <c r="F1525" s="423"/>
      <c r="G1525" s="424"/>
      <c r="H1525" s="425"/>
      <c r="I1525" s="426"/>
      <c r="J1525" s="426"/>
      <c r="K1525" s="427"/>
    </row>
    <row r="1526" spans="1:11" s="194" customFormat="1">
      <c r="A1526" s="420"/>
      <c r="B1526" s="421"/>
      <c r="C1526" s="421"/>
      <c r="D1526" s="421"/>
      <c r="E1526" s="422"/>
      <c r="F1526" s="423"/>
      <c r="G1526" s="424"/>
      <c r="H1526" s="425"/>
      <c r="I1526" s="426"/>
      <c r="J1526" s="426"/>
      <c r="K1526" s="427"/>
    </row>
    <row r="1527" spans="1:11" s="194" customFormat="1">
      <c r="A1527" s="420"/>
      <c r="B1527" s="421"/>
      <c r="C1527" s="421"/>
      <c r="D1527" s="421"/>
      <c r="E1527" s="422"/>
      <c r="F1527" s="423"/>
      <c r="G1527" s="424"/>
      <c r="H1527" s="425"/>
      <c r="I1527" s="426"/>
      <c r="J1527" s="426"/>
      <c r="K1527" s="427"/>
    </row>
    <row r="1528" spans="1:11" s="194" customFormat="1">
      <c r="A1528" s="420"/>
      <c r="B1528" s="421"/>
      <c r="C1528" s="421"/>
      <c r="D1528" s="421"/>
      <c r="E1528" s="422"/>
      <c r="F1528" s="423"/>
      <c r="G1528" s="424"/>
      <c r="H1528" s="425"/>
      <c r="I1528" s="426"/>
      <c r="J1528" s="426"/>
      <c r="K1528" s="427"/>
    </row>
    <row r="1529" spans="1:11" s="194" customFormat="1">
      <c r="A1529" s="420"/>
      <c r="B1529" s="421"/>
      <c r="C1529" s="421"/>
      <c r="D1529" s="421"/>
      <c r="E1529" s="422"/>
      <c r="F1529" s="423"/>
      <c r="G1529" s="424"/>
      <c r="H1529" s="425"/>
      <c r="I1529" s="426"/>
      <c r="J1529" s="426"/>
      <c r="K1529" s="427"/>
    </row>
    <row r="1530" spans="1:11" s="194" customFormat="1">
      <c r="A1530" s="428"/>
      <c r="B1530" s="429"/>
      <c r="C1530" s="429"/>
      <c r="D1530" s="429"/>
      <c r="E1530" s="430"/>
      <c r="F1530" s="431"/>
      <c r="G1530" s="432"/>
      <c r="H1530" s="433"/>
      <c r="I1530" s="434"/>
      <c r="J1530" s="434"/>
      <c r="K1530" s="435"/>
    </row>
    <row r="1531" spans="1:11" s="194" customFormat="1">
      <c r="A1531" s="935" t="s">
        <v>1247</v>
      </c>
      <c r="B1531" s="936"/>
      <c r="C1531" s="936"/>
      <c r="D1531" s="936"/>
      <c r="E1531" s="936"/>
      <c r="F1531" s="834"/>
      <c r="G1531" s="834"/>
      <c r="H1531" s="834"/>
      <c r="I1531" s="834"/>
      <c r="J1531" s="835"/>
      <c r="K1531" s="436">
        <v>287.75</v>
      </c>
    </row>
    <row r="1532" spans="1:11" s="194" customFormat="1">
      <c r="A1532" s="814" t="s">
        <v>1248</v>
      </c>
      <c r="B1532" s="815"/>
      <c r="C1532" s="815"/>
      <c r="D1532" s="815"/>
      <c r="E1532" s="815"/>
      <c r="F1532" s="437"/>
      <c r="G1532" s="437"/>
      <c r="H1532" s="921" t="s">
        <v>1239</v>
      </c>
      <c r="I1532" s="923" t="s">
        <v>1249</v>
      </c>
      <c r="J1532" s="925" t="s">
        <v>1250</v>
      </c>
      <c r="K1532" s="925" t="s">
        <v>1242</v>
      </c>
    </row>
    <row r="1533" spans="1:11" ht="15">
      <c r="A1533" s="816"/>
      <c r="B1533" s="817"/>
      <c r="C1533" s="817"/>
      <c r="D1533" s="817"/>
      <c r="E1533" s="817"/>
      <c r="F1533" s="438"/>
      <c r="G1533" s="666"/>
      <c r="H1533" s="922"/>
      <c r="I1533" s="924"/>
      <c r="J1533" s="926"/>
      <c r="K1533" s="926"/>
    </row>
    <row r="1534" spans="1:11" ht="15.75" customHeight="1">
      <c r="A1534" s="467"/>
      <c r="B1534" s="927"/>
      <c r="C1534" s="927"/>
      <c r="D1534" s="927"/>
      <c r="E1534" s="927"/>
      <c r="F1534" s="927"/>
      <c r="G1534" s="928"/>
      <c r="H1534" s="440"/>
      <c r="I1534" s="441"/>
      <c r="J1534" s="426"/>
      <c r="K1534" s="426"/>
    </row>
    <row r="1535" spans="1:11" ht="21.75" customHeight="1">
      <c r="A1535" s="444"/>
      <c r="B1535" s="919"/>
      <c r="C1535" s="919"/>
      <c r="D1535" s="919"/>
      <c r="E1535" s="919"/>
      <c r="F1535" s="919"/>
      <c r="G1535" s="920"/>
      <c r="H1535" s="440"/>
      <c r="I1535" s="441"/>
      <c r="J1535" s="426"/>
      <c r="K1535" s="426"/>
    </row>
    <row r="1536" spans="1:11">
      <c r="A1536" s="444"/>
      <c r="B1536" s="919"/>
      <c r="C1536" s="919"/>
      <c r="D1536" s="919"/>
      <c r="E1536" s="919"/>
      <c r="F1536" s="919"/>
      <c r="G1536" s="920"/>
      <c r="H1536" s="440"/>
      <c r="I1536" s="441"/>
      <c r="J1536" s="426"/>
      <c r="K1536" s="426"/>
    </row>
    <row r="1537" spans="1:11">
      <c r="A1537" s="444"/>
      <c r="B1537" s="919"/>
      <c r="C1537" s="919"/>
      <c r="D1537" s="919"/>
      <c r="E1537" s="919"/>
      <c r="F1537" s="919"/>
      <c r="G1537" s="920"/>
      <c r="H1537" s="440"/>
      <c r="I1537" s="441"/>
      <c r="J1537" s="426"/>
      <c r="K1537" s="426"/>
    </row>
    <row r="1538" spans="1:11">
      <c r="A1538" s="444"/>
      <c r="B1538" s="919"/>
      <c r="C1538" s="919"/>
      <c r="D1538" s="919"/>
      <c r="E1538" s="919"/>
      <c r="F1538" s="919"/>
      <c r="G1538" s="920"/>
      <c r="H1538" s="440"/>
      <c r="I1538" s="441"/>
      <c r="J1538" s="426"/>
      <c r="K1538" s="426"/>
    </row>
    <row r="1539" spans="1:11">
      <c r="A1539" s="444"/>
      <c r="B1539" s="919"/>
      <c r="C1539" s="919"/>
      <c r="D1539" s="919"/>
      <c r="E1539" s="919"/>
      <c r="F1539" s="919"/>
      <c r="G1539" s="920"/>
      <c r="H1539" s="440"/>
      <c r="I1539" s="441"/>
      <c r="J1539" s="426"/>
      <c r="K1539" s="426"/>
    </row>
    <row r="1540" spans="1:11">
      <c r="A1540" s="444"/>
      <c r="B1540" s="919"/>
      <c r="C1540" s="919"/>
      <c r="D1540" s="919"/>
      <c r="E1540" s="919"/>
      <c r="F1540" s="919"/>
      <c r="G1540" s="920"/>
      <c r="H1540" s="440"/>
      <c r="I1540" s="441"/>
      <c r="J1540" s="426"/>
      <c r="K1540" s="426"/>
    </row>
    <row r="1541" spans="1:11">
      <c r="A1541" s="445"/>
      <c r="B1541" s="879"/>
      <c r="C1541" s="879"/>
      <c r="D1541" s="879"/>
      <c r="E1541" s="879"/>
      <c r="F1541" s="879"/>
      <c r="G1541" s="880"/>
      <c r="H1541" s="446"/>
      <c r="I1541" s="447"/>
      <c r="J1541" s="434"/>
      <c r="K1541" s="434"/>
    </row>
    <row r="1542" spans="1:11" ht="15">
      <c r="A1542" s="448"/>
      <c r="C1542" s="667"/>
      <c r="D1542" s="833" t="s">
        <v>1263</v>
      </c>
      <c r="E1542" s="834"/>
      <c r="F1542" s="834"/>
      <c r="G1542" s="834"/>
      <c r="H1542" s="834"/>
      <c r="I1542" s="834"/>
      <c r="J1542" s="835"/>
      <c r="K1542" s="459"/>
    </row>
    <row r="1543" spans="1:11">
      <c r="A1543" s="448" t="s">
        <v>1264</v>
      </c>
      <c r="B1543" s="437"/>
      <c r="C1543" s="450">
        <v>177.1875</v>
      </c>
      <c r="D1543" s="881" t="s">
        <v>1265</v>
      </c>
      <c r="E1543" s="882"/>
      <c r="F1543" s="882"/>
      <c r="G1543" s="882"/>
      <c r="H1543" s="882"/>
      <c r="I1543" s="882"/>
      <c r="J1543" s="883"/>
      <c r="K1543" s="449">
        <v>287.75</v>
      </c>
    </row>
    <row r="1544" spans="1:11">
      <c r="A1544" s="451"/>
      <c r="B1544" s="437"/>
      <c r="C1544" s="452"/>
      <c r="D1544" s="918" t="s">
        <v>1266</v>
      </c>
      <c r="E1544" s="918"/>
      <c r="F1544" s="834"/>
      <c r="G1544" s="834"/>
      <c r="H1544" s="834"/>
      <c r="I1544" s="834"/>
      <c r="J1544" s="835"/>
      <c r="K1544" s="449">
        <v>1.62</v>
      </c>
    </row>
    <row r="1545" spans="1:11">
      <c r="A1545" s="814" t="s">
        <v>1267</v>
      </c>
      <c r="B1545" s="815"/>
      <c r="C1545" s="815"/>
      <c r="D1545" s="815"/>
      <c r="E1545" s="815"/>
      <c r="F1545" s="818"/>
      <c r="G1545" s="820" t="s">
        <v>1268</v>
      </c>
      <c r="H1545" s="821"/>
      <c r="I1545" s="824" t="s">
        <v>1249</v>
      </c>
      <c r="J1545" s="813" t="s">
        <v>1269</v>
      </c>
      <c r="K1545" s="813" t="s">
        <v>1270</v>
      </c>
    </row>
    <row r="1546" spans="1:11">
      <c r="A1546" s="816"/>
      <c r="B1546" s="817"/>
      <c r="C1546" s="817"/>
      <c r="D1546" s="817"/>
      <c r="E1546" s="817"/>
      <c r="F1546" s="819"/>
      <c r="G1546" s="822"/>
      <c r="H1546" s="823"/>
      <c r="I1546" s="824"/>
      <c r="J1546" s="813"/>
      <c r="K1546" s="824"/>
    </row>
    <row r="1547" spans="1:11">
      <c r="A1547" s="444"/>
      <c r="B1547" s="421"/>
      <c r="C1547" s="421"/>
      <c r="D1547" s="421"/>
      <c r="E1547" s="421"/>
      <c r="F1547" s="414"/>
      <c r="G1547" s="825"/>
      <c r="H1547" s="826"/>
      <c r="I1547" s="453"/>
      <c r="J1547" s="454"/>
      <c r="K1547" s="455"/>
    </row>
    <row r="1548" spans="1:11">
      <c r="A1548" s="444"/>
      <c r="B1548" s="421"/>
      <c r="C1548" s="421"/>
      <c r="D1548" s="421"/>
      <c r="E1548" s="421"/>
      <c r="F1548" s="422"/>
      <c r="G1548" s="827"/>
      <c r="H1548" s="828"/>
      <c r="I1548" s="457"/>
      <c r="J1548" s="458"/>
      <c r="K1548" s="426"/>
    </row>
    <row r="1549" spans="1:11">
      <c r="A1549" s="444"/>
      <c r="B1549" s="421"/>
      <c r="C1549" s="421"/>
      <c r="D1549" s="421"/>
      <c r="E1549" s="421"/>
      <c r="F1549" s="422"/>
      <c r="G1549" s="827"/>
      <c r="H1549" s="828"/>
      <c r="I1549" s="457"/>
      <c r="J1549" s="458"/>
      <c r="K1549" s="426"/>
    </row>
    <row r="1550" spans="1:11">
      <c r="A1550" s="444"/>
      <c r="B1550" s="421"/>
      <c r="C1550" s="421"/>
      <c r="D1550" s="421"/>
      <c r="E1550" s="421"/>
      <c r="F1550" s="422"/>
      <c r="G1550" s="827"/>
      <c r="H1550" s="828"/>
      <c r="I1550" s="457"/>
      <c r="J1550" s="458"/>
      <c r="K1550" s="426"/>
    </row>
    <row r="1551" spans="1:11">
      <c r="A1551" s="833" t="s">
        <v>1271</v>
      </c>
      <c r="B1551" s="834"/>
      <c r="C1551" s="834"/>
      <c r="D1551" s="834"/>
      <c r="E1551" s="834"/>
      <c r="F1551" s="834"/>
      <c r="G1551" s="834"/>
      <c r="H1551" s="834"/>
      <c r="I1551" s="834"/>
      <c r="J1551" s="835"/>
      <c r="K1551" s="459"/>
    </row>
    <row r="1552" spans="1:11">
      <c r="A1552" s="814" t="s">
        <v>1272</v>
      </c>
      <c r="B1552" s="815"/>
      <c r="C1552" s="815"/>
      <c r="D1552" s="815"/>
      <c r="E1552" s="815"/>
      <c r="F1552" s="818"/>
      <c r="G1552" s="820" t="s">
        <v>1268</v>
      </c>
      <c r="H1552" s="821"/>
      <c r="I1552" s="824" t="s">
        <v>1249</v>
      </c>
      <c r="J1552" s="813" t="s">
        <v>1269</v>
      </c>
      <c r="K1552" s="813" t="s">
        <v>1270</v>
      </c>
    </row>
    <row r="1553" spans="1:11">
      <c r="A1553" s="816"/>
      <c r="B1553" s="817"/>
      <c r="C1553" s="817"/>
      <c r="D1553" s="817"/>
      <c r="E1553" s="817"/>
      <c r="F1553" s="819"/>
      <c r="G1553" s="822"/>
      <c r="H1553" s="823"/>
      <c r="I1553" s="824"/>
      <c r="J1553" s="813"/>
      <c r="K1553" s="824"/>
    </row>
    <row r="1554" spans="1:11">
      <c r="A1554" s="444"/>
      <c r="B1554" s="421"/>
      <c r="C1554" s="421"/>
      <c r="D1554" s="421"/>
      <c r="E1554" s="421"/>
      <c r="F1554" s="422"/>
      <c r="G1554" s="827"/>
      <c r="H1554" s="828"/>
      <c r="I1554" s="457"/>
      <c r="J1554" s="458"/>
      <c r="K1554" s="426"/>
    </row>
    <row r="1555" spans="1:11">
      <c r="A1555" s="444"/>
      <c r="B1555" s="421"/>
      <c r="C1555" s="421"/>
      <c r="D1555" s="421"/>
      <c r="E1555" s="421"/>
      <c r="F1555" s="422"/>
      <c r="G1555" s="827"/>
      <c r="H1555" s="828"/>
      <c r="I1555" s="457"/>
      <c r="J1555" s="458"/>
      <c r="K1555" s="426"/>
    </row>
    <row r="1556" spans="1:11">
      <c r="A1556" s="444"/>
      <c r="B1556" s="421"/>
      <c r="C1556" s="421"/>
      <c r="D1556" s="421"/>
      <c r="E1556" s="421"/>
      <c r="F1556" s="422"/>
      <c r="G1556" s="827"/>
      <c r="H1556" s="828"/>
      <c r="I1556" s="457"/>
      <c r="J1556" s="458"/>
      <c r="K1556" s="426"/>
    </row>
    <row r="1557" spans="1:11">
      <c r="A1557" s="445"/>
      <c r="B1557" s="429"/>
      <c r="C1557" s="429"/>
      <c r="D1557" s="429"/>
      <c r="E1557" s="429"/>
      <c r="F1557" s="430"/>
      <c r="G1557" s="831"/>
      <c r="H1557" s="832"/>
      <c r="I1557" s="460"/>
      <c r="J1557" s="461"/>
      <c r="K1557" s="434"/>
    </row>
    <row r="1558" spans="1:11">
      <c r="A1558" s="833" t="s">
        <v>1273</v>
      </c>
      <c r="B1558" s="834"/>
      <c r="C1558" s="834"/>
      <c r="D1558" s="834"/>
      <c r="E1558" s="834"/>
      <c r="F1558" s="834"/>
      <c r="G1558" s="834"/>
      <c r="H1558" s="834"/>
      <c r="I1558" s="834"/>
      <c r="J1558" s="835"/>
      <c r="K1558" s="459"/>
    </row>
    <row r="1559" spans="1:11">
      <c r="A1559" s="814" t="s">
        <v>1274</v>
      </c>
      <c r="B1559" s="815"/>
      <c r="C1559" s="815"/>
      <c r="D1559" s="815"/>
      <c r="E1559" s="815"/>
      <c r="F1559" s="818"/>
      <c r="G1559" s="820" t="s">
        <v>1268</v>
      </c>
      <c r="H1559" s="821"/>
      <c r="I1559" s="824" t="s">
        <v>1249</v>
      </c>
      <c r="J1559" s="813" t="s">
        <v>1269</v>
      </c>
      <c r="K1559" s="813" t="s">
        <v>1270</v>
      </c>
    </row>
    <row r="1560" spans="1:11">
      <c r="A1560" s="816"/>
      <c r="B1560" s="817"/>
      <c r="C1560" s="817"/>
      <c r="D1560" s="817"/>
      <c r="E1560" s="817"/>
      <c r="F1560" s="819"/>
      <c r="G1560" s="822"/>
      <c r="H1560" s="823"/>
      <c r="I1560" s="824"/>
      <c r="J1560" s="813"/>
      <c r="K1560" s="824"/>
    </row>
    <row r="1561" spans="1:11">
      <c r="A1561" s="444"/>
      <c r="B1561" s="421"/>
      <c r="C1561" s="421"/>
      <c r="D1561" s="421"/>
      <c r="E1561" s="421"/>
      <c r="F1561" s="422"/>
      <c r="G1561" s="827"/>
      <c r="H1561" s="828"/>
      <c r="I1561" s="457"/>
      <c r="J1561" s="458"/>
      <c r="K1561" s="426"/>
    </row>
    <row r="1562" spans="1:11">
      <c r="A1562" s="444"/>
      <c r="B1562" s="421"/>
      <c r="C1562" s="421"/>
      <c r="D1562" s="421"/>
      <c r="E1562" s="421"/>
      <c r="F1562" s="422"/>
      <c r="G1562" s="827"/>
      <c r="H1562" s="828"/>
      <c r="I1562" s="457"/>
      <c r="J1562" s="458"/>
      <c r="K1562" s="426"/>
    </row>
    <row r="1563" spans="1:11">
      <c r="A1563" s="444"/>
      <c r="B1563" s="421"/>
      <c r="C1563" s="421"/>
      <c r="D1563" s="421"/>
      <c r="E1563" s="421"/>
      <c r="F1563" s="422"/>
      <c r="G1563" s="827"/>
      <c r="H1563" s="828"/>
      <c r="I1563" s="457"/>
      <c r="J1563" s="458"/>
      <c r="K1563" s="426"/>
    </row>
    <row r="1564" spans="1:11">
      <c r="A1564" s="445"/>
      <c r="B1564" s="429"/>
      <c r="C1564" s="429"/>
      <c r="D1564" s="429"/>
      <c r="E1564" s="429"/>
      <c r="F1564" s="430"/>
      <c r="G1564" s="831"/>
      <c r="H1564" s="832"/>
      <c r="I1564" s="460"/>
      <c r="J1564" s="461"/>
      <c r="K1564" s="434"/>
    </row>
    <row r="1565" spans="1:11">
      <c r="A1565" s="833" t="s">
        <v>1275</v>
      </c>
      <c r="B1565" s="834"/>
      <c r="C1565" s="834"/>
      <c r="D1565" s="834"/>
      <c r="E1565" s="834"/>
      <c r="F1565" s="834"/>
      <c r="G1565" s="834"/>
      <c r="H1565" s="834"/>
      <c r="I1565" s="834"/>
      <c r="J1565" s="835"/>
      <c r="K1565" s="459"/>
    </row>
    <row r="1566" spans="1:11">
      <c r="A1566" s="814" t="s">
        <v>1276</v>
      </c>
      <c r="B1566" s="869"/>
      <c r="C1566" s="872" t="s">
        <v>1277</v>
      </c>
      <c r="D1566" s="462" t="s">
        <v>984</v>
      </c>
      <c r="E1566" s="874" t="s">
        <v>889</v>
      </c>
      <c r="F1566" s="874"/>
      <c r="G1566" s="875"/>
      <c r="H1566" s="876" t="s">
        <v>1278</v>
      </c>
      <c r="I1566" s="877"/>
      <c r="J1566" s="878"/>
      <c r="K1566" s="829" t="s">
        <v>1279</v>
      </c>
    </row>
    <row r="1567" spans="1:11">
      <c r="A1567" s="870"/>
      <c r="B1567" s="871"/>
      <c r="C1567" s="873"/>
      <c r="D1567" s="464"/>
      <c r="E1567" s="463" t="s">
        <v>1280</v>
      </c>
      <c r="F1567" s="465" t="s">
        <v>1281</v>
      </c>
      <c r="G1567" s="466" t="s">
        <v>1282</v>
      </c>
      <c r="H1567" s="463" t="s">
        <v>1280</v>
      </c>
      <c r="I1567" s="465" t="s">
        <v>1281</v>
      </c>
      <c r="J1567" s="465" t="s">
        <v>1282</v>
      </c>
      <c r="K1567" s="830"/>
    </row>
    <row r="1568" spans="1:11">
      <c r="A1568" s="467"/>
      <c r="B1568" s="414"/>
      <c r="C1568" s="468"/>
      <c r="D1568" s="469"/>
      <c r="E1568" s="470"/>
      <c r="F1568" s="471"/>
      <c r="G1568" s="472"/>
      <c r="H1568" s="456"/>
      <c r="I1568" s="456"/>
      <c r="J1568" s="473"/>
      <c r="K1568" s="455"/>
    </row>
    <row r="1569" spans="1:11">
      <c r="A1569" s="444"/>
      <c r="B1569" s="421"/>
      <c r="C1569" s="468"/>
      <c r="D1569" s="474"/>
      <c r="E1569" s="475"/>
      <c r="F1569" s="476"/>
      <c r="G1569" s="477"/>
      <c r="H1569" s="456"/>
      <c r="I1569" s="456"/>
      <c r="J1569" s="473"/>
      <c r="K1569" s="426"/>
    </row>
    <row r="1570" spans="1:11">
      <c r="A1570" s="444"/>
      <c r="B1570" s="421"/>
      <c r="C1570" s="468"/>
      <c r="D1570" s="474"/>
      <c r="E1570" s="475"/>
      <c r="F1570" s="476"/>
      <c r="G1570" s="477"/>
      <c r="H1570" s="456"/>
      <c r="I1570" s="456"/>
      <c r="J1570" s="473"/>
      <c r="K1570" s="426"/>
    </row>
    <row r="1571" spans="1:11">
      <c r="A1571" s="445"/>
      <c r="B1571" s="429"/>
      <c r="C1571" s="478"/>
      <c r="D1571" s="479"/>
      <c r="E1571" s="480"/>
      <c r="F1571" s="481"/>
      <c r="G1571" s="482"/>
      <c r="H1571" s="456"/>
      <c r="I1571" s="456"/>
      <c r="J1571" s="473"/>
      <c r="K1571" s="434"/>
    </row>
    <row r="1572" spans="1:11">
      <c r="A1572" s="811" t="s">
        <v>1283</v>
      </c>
      <c r="B1572" s="809"/>
      <c r="C1572" s="809"/>
      <c r="D1572" s="812"/>
      <c r="E1572" s="809"/>
      <c r="F1572" s="809"/>
      <c r="G1572" s="809"/>
      <c r="H1572" s="809"/>
      <c r="I1572" s="809"/>
      <c r="J1572" s="810"/>
      <c r="K1572" s="459"/>
    </row>
    <row r="1573" spans="1:11">
      <c r="A1573" s="808" t="s">
        <v>1284</v>
      </c>
      <c r="B1573" s="809"/>
      <c r="C1573" s="809"/>
      <c r="D1573" s="809"/>
      <c r="E1573" s="809"/>
      <c r="F1573" s="809"/>
      <c r="G1573" s="809"/>
      <c r="H1573" s="809"/>
      <c r="I1573" s="809"/>
      <c r="J1573" s="810"/>
      <c r="K1573" s="449">
        <v>1.62</v>
      </c>
    </row>
    <row r="1574" spans="1:11">
      <c r="A1574" s="808" t="s">
        <v>1225</v>
      </c>
      <c r="B1574" s="809"/>
      <c r="C1574" s="809"/>
      <c r="D1574" s="809"/>
      <c r="E1574" s="809"/>
      <c r="F1574" s="809"/>
      <c r="G1574" s="809"/>
      <c r="H1574" s="809"/>
      <c r="I1574" s="809"/>
      <c r="J1574" s="810"/>
      <c r="K1574" s="449">
        <v>0.33</v>
      </c>
    </row>
    <row r="1575" spans="1:11">
      <c r="A1575" s="808" t="s">
        <v>1285</v>
      </c>
      <c r="B1575" s="809"/>
      <c r="C1575" s="809"/>
      <c r="D1575" s="809"/>
      <c r="E1575" s="809"/>
      <c r="F1575" s="809"/>
      <c r="G1575" s="809"/>
      <c r="H1575" s="809"/>
      <c r="I1575" s="809"/>
      <c r="J1575" s="810"/>
      <c r="K1575" s="449">
        <v>1.9500000000000002</v>
      </c>
    </row>
    <row r="1578" spans="1:11">
      <c r="A1578" s="937" t="s">
        <v>1226</v>
      </c>
      <c r="B1578" s="938"/>
      <c r="C1578" s="938"/>
      <c r="D1578" s="938"/>
      <c r="E1578" s="938"/>
      <c r="F1578" s="938"/>
      <c r="G1578" s="938"/>
      <c r="H1578" s="938"/>
      <c r="I1578" s="938"/>
      <c r="J1578" s="938"/>
      <c r="K1578" s="939"/>
    </row>
    <row r="1579" spans="1:11">
      <c r="A1579" s="393" t="s">
        <v>1227</v>
      </c>
      <c r="B1579" s="394"/>
      <c r="C1579" s="940"/>
      <c r="D1579" s="940"/>
      <c r="E1579" s="940"/>
      <c r="F1579" s="940"/>
      <c r="G1579" s="940"/>
      <c r="H1579" s="940"/>
      <c r="I1579" s="940"/>
      <c r="J1579" s="940"/>
      <c r="K1579" s="941"/>
    </row>
    <row r="1580" spans="1:11">
      <c r="A1580" s="393" t="s">
        <v>1228</v>
      </c>
      <c r="B1580" s="394"/>
      <c r="C1580" s="395" t="s">
        <v>1229</v>
      </c>
      <c r="E1580" s="942"/>
      <c r="F1580" s="942"/>
      <c r="G1580" s="942"/>
      <c r="H1580" s="397"/>
      <c r="I1580" s="395" t="s">
        <v>1230</v>
      </c>
      <c r="J1580" s="943"/>
      <c r="K1580" s="944"/>
    </row>
    <row r="1581" spans="1:11">
      <c r="A1581" s="398" t="s">
        <v>1231</v>
      </c>
      <c r="B1581" s="399" t="s">
        <v>1373</v>
      </c>
      <c r="C1581" s="400"/>
      <c r="D1581" s="400"/>
      <c r="E1581" s="400"/>
      <c r="F1581" s="400"/>
      <c r="G1581" s="400"/>
      <c r="H1581" s="400"/>
      <c r="I1581" s="400"/>
      <c r="J1581" s="400"/>
      <c r="K1581" s="401"/>
    </row>
    <row r="1582" spans="1:11">
      <c r="A1582" s="402" t="s">
        <v>1233</v>
      </c>
      <c r="B1582" s="403"/>
      <c r="D1582" s="404"/>
      <c r="E1582" s="404"/>
      <c r="F1582" s="404"/>
      <c r="G1582" s="404"/>
      <c r="H1582" s="404"/>
      <c r="I1582" s="405"/>
      <c r="J1582" s="406" t="s">
        <v>1234</v>
      </c>
      <c r="K1582" s="407"/>
    </row>
    <row r="1583" spans="1:11">
      <c r="A1583" s="929" t="s">
        <v>1374</v>
      </c>
      <c r="B1583" s="930"/>
      <c r="C1583" s="930"/>
      <c r="D1583" s="930"/>
      <c r="E1583" s="930"/>
      <c r="F1583" s="930"/>
      <c r="G1583" s="930"/>
      <c r="H1583" s="930"/>
      <c r="I1583" s="931"/>
      <c r="J1583" s="408" t="s">
        <v>1236</v>
      </c>
      <c r="K1583" s="407" t="s">
        <v>1339</v>
      </c>
    </row>
    <row r="1584" spans="1:11">
      <c r="A1584" s="870" t="s">
        <v>1238</v>
      </c>
      <c r="B1584" s="932"/>
      <c r="C1584" s="815"/>
      <c r="D1584" s="815"/>
      <c r="E1584" s="869"/>
      <c r="F1584" s="409" t="s">
        <v>1239</v>
      </c>
      <c r="G1584" s="933" t="s">
        <v>1240</v>
      </c>
      <c r="H1584" s="934"/>
      <c r="I1584" s="830" t="s">
        <v>1241</v>
      </c>
      <c r="J1584" s="830"/>
      <c r="K1584" s="925" t="s">
        <v>1242</v>
      </c>
    </row>
    <row r="1585" spans="1:11">
      <c r="A1585" s="870"/>
      <c r="B1585" s="932"/>
      <c r="C1585" s="932"/>
      <c r="D1585" s="932"/>
      <c r="E1585" s="871"/>
      <c r="F1585" s="409"/>
      <c r="G1585" s="409" t="s">
        <v>1243</v>
      </c>
      <c r="H1585" s="410" t="s">
        <v>1244</v>
      </c>
      <c r="I1585" s="409" t="s">
        <v>1245</v>
      </c>
      <c r="J1585" s="409" t="s">
        <v>1244</v>
      </c>
      <c r="K1585" s="926"/>
    </row>
    <row r="1586" spans="1:11">
      <c r="A1586" s="498"/>
      <c r="B1586" s="413"/>
      <c r="C1586" s="413"/>
      <c r="D1586" s="413"/>
      <c r="E1586" s="414"/>
      <c r="F1586" s="415"/>
      <c r="G1586" s="499"/>
      <c r="H1586" s="500"/>
      <c r="I1586" s="455"/>
      <c r="J1586" s="455"/>
      <c r="K1586" s="501"/>
    </row>
    <row r="1587" spans="1:11" ht="23.25" customHeight="1">
      <c r="A1587" s="420"/>
      <c r="B1587" s="421"/>
      <c r="C1587" s="421"/>
      <c r="D1587" s="421"/>
      <c r="E1587" s="422"/>
      <c r="F1587" s="423"/>
      <c r="G1587" s="424"/>
      <c r="H1587" s="425"/>
      <c r="I1587" s="426"/>
      <c r="J1587" s="426"/>
      <c r="K1587" s="427"/>
    </row>
    <row r="1588" spans="1:11">
      <c r="A1588" s="420"/>
      <c r="B1588" s="421"/>
      <c r="C1588" s="421"/>
      <c r="D1588" s="421"/>
      <c r="E1588" s="422"/>
      <c r="F1588" s="423"/>
      <c r="G1588" s="424"/>
      <c r="H1588" s="425"/>
      <c r="I1588" s="426"/>
      <c r="J1588" s="426"/>
      <c r="K1588" s="427"/>
    </row>
    <row r="1589" spans="1:11">
      <c r="A1589" s="420"/>
      <c r="B1589" s="421"/>
      <c r="C1589" s="421"/>
      <c r="D1589" s="421"/>
      <c r="E1589" s="422"/>
      <c r="F1589" s="423"/>
      <c r="G1589" s="424"/>
      <c r="H1589" s="425"/>
      <c r="I1589" s="426"/>
      <c r="J1589" s="426"/>
      <c r="K1589" s="427"/>
    </row>
    <row r="1590" spans="1:11" s="194" customFormat="1">
      <c r="A1590" s="420"/>
      <c r="B1590" s="421"/>
      <c r="C1590" s="421"/>
      <c r="D1590" s="421"/>
      <c r="E1590" s="422"/>
      <c r="F1590" s="423"/>
      <c r="G1590" s="424"/>
      <c r="H1590" s="425"/>
      <c r="I1590" s="426"/>
      <c r="J1590" s="426"/>
      <c r="K1590" s="427"/>
    </row>
    <row r="1591" spans="1:11" s="194" customFormat="1">
      <c r="A1591" s="420"/>
      <c r="B1591" s="421"/>
      <c r="C1591" s="421"/>
      <c r="D1591" s="421"/>
      <c r="E1591" s="422"/>
      <c r="F1591" s="423"/>
      <c r="G1591" s="424"/>
      <c r="H1591" s="425"/>
      <c r="I1591" s="426"/>
      <c r="J1591" s="426"/>
      <c r="K1591" s="427"/>
    </row>
    <row r="1592" spans="1:11" s="194" customFormat="1">
      <c r="A1592" s="420"/>
      <c r="B1592" s="421"/>
      <c r="C1592" s="421"/>
      <c r="D1592" s="421"/>
      <c r="E1592" s="422"/>
      <c r="F1592" s="423"/>
      <c r="G1592" s="424"/>
      <c r="H1592" s="425"/>
      <c r="I1592" s="426"/>
      <c r="J1592" s="426"/>
      <c r="K1592" s="427"/>
    </row>
    <row r="1593" spans="1:11" s="194" customFormat="1">
      <c r="A1593" s="428"/>
      <c r="B1593" s="429"/>
      <c r="C1593" s="429"/>
      <c r="D1593" s="429"/>
      <c r="E1593" s="430"/>
      <c r="F1593" s="431"/>
      <c r="G1593" s="432"/>
      <c r="H1593" s="433"/>
      <c r="I1593" s="434"/>
      <c r="J1593" s="434"/>
      <c r="K1593" s="435"/>
    </row>
    <row r="1594" spans="1:11" s="194" customFormat="1">
      <c r="A1594" s="935" t="s">
        <v>1247</v>
      </c>
      <c r="B1594" s="936"/>
      <c r="C1594" s="936"/>
      <c r="D1594" s="936"/>
      <c r="E1594" s="936"/>
      <c r="F1594" s="834"/>
      <c r="G1594" s="834"/>
      <c r="H1594" s="834"/>
      <c r="I1594" s="834"/>
      <c r="J1594" s="835"/>
      <c r="K1594" s="502"/>
    </row>
    <row r="1595" spans="1:11" s="194" customFormat="1">
      <c r="A1595" s="814" t="s">
        <v>1248</v>
      </c>
      <c r="B1595" s="815"/>
      <c r="C1595" s="815"/>
      <c r="D1595" s="815"/>
      <c r="E1595" s="815"/>
      <c r="F1595" s="437"/>
      <c r="G1595" s="437"/>
      <c r="H1595" s="921" t="s">
        <v>1239</v>
      </c>
      <c r="I1595" s="923" t="s">
        <v>1249</v>
      </c>
      <c r="J1595" s="925" t="s">
        <v>1250</v>
      </c>
      <c r="K1595" s="925" t="s">
        <v>1242</v>
      </c>
    </row>
    <row r="1596" spans="1:11" s="194" customFormat="1" ht="15">
      <c r="A1596" s="816"/>
      <c r="B1596" s="817"/>
      <c r="C1596" s="817"/>
      <c r="D1596" s="817"/>
      <c r="E1596" s="817"/>
      <c r="F1596" s="438"/>
      <c r="G1596" s="666"/>
      <c r="H1596" s="922"/>
      <c r="I1596" s="924"/>
      <c r="J1596" s="926"/>
      <c r="K1596" s="926"/>
    </row>
    <row r="1597" spans="1:11" s="194" customFormat="1">
      <c r="A1597" s="467"/>
      <c r="B1597" s="927"/>
      <c r="C1597" s="927"/>
      <c r="D1597" s="927"/>
      <c r="E1597" s="927"/>
      <c r="F1597" s="927"/>
      <c r="G1597" s="928"/>
      <c r="H1597" s="440"/>
      <c r="I1597" s="441"/>
      <c r="J1597" s="426"/>
      <c r="K1597" s="426"/>
    </row>
    <row r="1598" spans="1:11">
      <c r="A1598" s="444"/>
      <c r="B1598" s="919"/>
      <c r="C1598" s="919"/>
      <c r="D1598" s="919"/>
      <c r="E1598" s="919"/>
      <c r="F1598" s="919"/>
      <c r="G1598" s="920"/>
      <c r="H1598" s="440"/>
      <c r="I1598" s="441"/>
      <c r="J1598" s="426"/>
      <c r="K1598" s="426"/>
    </row>
    <row r="1599" spans="1:11" ht="15.75" customHeight="1">
      <c r="A1599" s="444"/>
      <c r="B1599" s="919"/>
      <c r="C1599" s="919"/>
      <c r="D1599" s="919"/>
      <c r="E1599" s="919"/>
      <c r="F1599" s="919"/>
      <c r="G1599" s="920"/>
      <c r="H1599" s="440"/>
      <c r="I1599" s="441"/>
      <c r="J1599" s="426"/>
      <c r="K1599" s="426"/>
    </row>
    <row r="1600" spans="1:11" ht="21.75" customHeight="1">
      <c r="A1600" s="444"/>
      <c r="B1600" s="919"/>
      <c r="C1600" s="919"/>
      <c r="D1600" s="919"/>
      <c r="E1600" s="919"/>
      <c r="F1600" s="919"/>
      <c r="G1600" s="920"/>
      <c r="H1600" s="440"/>
      <c r="I1600" s="441"/>
      <c r="J1600" s="426"/>
      <c r="K1600" s="426"/>
    </row>
    <row r="1601" spans="1:11">
      <c r="A1601" s="444"/>
      <c r="B1601" s="919"/>
      <c r="C1601" s="919"/>
      <c r="D1601" s="919"/>
      <c r="E1601" s="919"/>
      <c r="F1601" s="919"/>
      <c r="G1601" s="920"/>
      <c r="H1601" s="440"/>
      <c r="I1601" s="441"/>
      <c r="J1601" s="426"/>
      <c r="K1601" s="426"/>
    </row>
    <row r="1602" spans="1:11">
      <c r="A1602" s="444"/>
      <c r="B1602" s="919"/>
      <c r="C1602" s="919"/>
      <c r="D1602" s="919"/>
      <c r="E1602" s="919"/>
      <c r="F1602" s="919"/>
      <c r="G1602" s="920"/>
      <c r="H1602" s="440"/>
      <c r="I1602" s="441"/>
      <c r="J1602" s="426"/>
      <c r="K1602" s="426"/>
    </row>
    <row r="1603" spans="1:11">
      <c r="A1603" s="444"/>
      <c r="B1603" s="919"/>
      <c r="C1603" s="919"/>
      <c r="D1603" s="919"/>
      <c r="E1603" s="919"/>
      <c r="F1603" s="919"/>
      <c r="G1603" s="920"/>
      <c r="H1603" s="440"/>
      <c r="I1603" s="441"/>
      <c r="J1603" s="426"/>
      <c r="K1603" s="426"/>
    </row>
    <row r="1604" spans="1:11">
      <c r="A1604" s="445"/>
      <c r="B1604" s="879"/>
      <c r="C1604" s="879"/>
      <c r="D1604" s="879"/>
      <c r="E1604" s="879"/>
      <c r="F1604" s="879"/>
      <c r="G1604" s="880"/>
      <c r="H1604" s="446"/>
      <c r="I1604" s="447"/>
      <c r="J1604" s="434"/>
      <c r="K1604" s="434"/>
    </row>
    <row r="1605" spans="1:11" ht="15">
      <c r="A1605" s="448"/>
      <c r="C1605" s="667"/>
      <c r="D1605" s="833" t="s">
        <v>1263</v>
      </c>
      <c r="E1605" s="834"/>
      <c r="F1605" s="834"/>
      <c r="G1605" s="834"/>
      <c r="H1605" s="834"/>
      <c r="I1605" s="834"/>
      <c r="J1605" s="835"/>
      <c r="K1605" s="459"/>
    </row>
    <row r="1606" spans="1:11">
      <c r="A1606" s="448" t="s">
        <v>1264</v>
      </c>
      <c r="B1606" s="437"/>
      <c r="C1606" s="450">
        <v>1</v>
      </c>
      <c r="D1606" s="881" t="s">
        <v>1265</v>
      </c>
      <c r="E1606" s="882"/>
      <c r="F1606" s="882"/>
      <c r="G1606" s="882"/>
      <c r="H1606" s="882"/>
      <c r="I1606" s="882"/>
      <c r="J1606" s="883"/>
      <c r="K1606" s="459"/>
    </row>
    <row r="1607" spans="1:11">
      <c r="A1607" s="451"/>
      <c r="B1607" s="437"/>
      <c r="C1607" s="452"/>
      <c r="D1607" s="918" t="s">
        <v>1266</v>
      </c>
      <c r="E1607" s="918"/>
      <c r="F1607" s="834"/>
      <c r="G1607" s="834"/>
      <c r="H1607" s="834"/>
      <c r="I1607" s="834"/>
      <c r="J1607" s="835"/>
      <c r="K1607" s="459"/>
    </row>
    <row r="1608" spans="1:11">
      <c r="A1608" s="814" t="s">
        <v>1267</v>
      </c>
      <c r="B1608" s="815"/>
      <c r="C1608" s="815"/>
      <c r="D1608" s="815"/>
      <c r="E1608" s="815"/>
      <c r="F1608" s="818"/>
      <c r="G1608" s="820" t="s">
        <v>1268</v>
      </c>
      <c r="H1608" s="821"/>
      <c r="I1608" s="824" t="s">
        <v>1249</v>
      </c>
      <c r="J1608" s="813" t="s">
        <v>1269</v>
      </c>
      <c r="K1608" s="813" t="s">
        <v>1270</v>
      </c>
    </row>
    <row r="1609" spans="1:11">
      <c r="A1609" s="816"/>
      <c r="B1609" s="817"/>
      <c r="C1609" s="817"/>
      <c r="D1609" s="817"/>
      <c r="E1609" s="817"/>
      <c r="F1609" s="819"/>
      <c r="G1609" s="822"/>
      <c r="H1609" s="823"/>
      <c r="I1609" s="824"/>
      <c r="J1609" s="813"/>
      <c r="K1609" s="824"/>
    </row>
    <row r="1610" spans="1:11">
      <c r="A1610" s="444" t="s">
        <v>1375</v>
      </c>
      <c r="B1610" s="421" t="s">
        <v>1376</v>
      </c>
      <c r="C1610" s="421"/>
      <c r="D1610" s="421"/>
      <c r="E1610" s="421"/>
      <c r="F1610" s="414"/>
      <c r="G1610" s="825">
        <v>1</v>
      </c>
      <c r="H1610" s="826"/>
      <c r="I1610" s="453" t="s">
        <v>1339</v>
      </c>
      <c r="J1610" s="503">
        <v>3424.72</v>
      </c>
      <c r="K1610" s="418">
        <v>3424.72</v>
      </c>
    </row>
    <row r="1611" spans="1:11">
      <c r="A1611" s="444"/>
      <c r="B1611" s="421"/>
      <c r="C1611" s="421"/>
      <c r="D1611" s="421"/>
      <c r="E1611" s="421"/>
      <c r="F1611" s="422"/>
      <c r="G1611" s="827"/>
      <c r="H1611" s="828"/>
      <c r="I1611" s="457"/>
      <c r="J1611" s="458"/>
      <c r="K1611" s="426"/>
    </row>
    <row r="1612" spans="1:11">
      <c r="A1612" s="444"/>
      <c r="B1612" s="421"/>
      <c r="C1612" s="421"/>
      <c r="D1612" s="421"/>
      <c r="E1612" s="421"/>
      <c r="F1612" s="422"/>
      <c r="G1612" s="827"/>
      <c r="H1612" s="828"/>
      <c r="I1612" s="457"/>
      <c r="J1612" s="458"/>
      <c r="K1612" s="426"/>
    </row>
    <row r="1613" spans="1:11">
      <c r="A1613" s="444"/>
      <c r="B1613" s="421"/>
      <c r="C1613" s="421"/>
      <c r="D1613" s="421"/>
      <c r="E1613" s="421"/>
      <c r="F1613" s="422"/>
      <c r="G1613" s="827"/>
      <c r="H1613" s="828"/>
      <c r="I1613" s="457"/>
      <c r="J1613" s="458"/>
      <c r="K1613" s="426"/>
    </row>
    <row r="1614" spans="1:11">
      <c r="A1614" s="833" t="s">
        <v>1271</v>
      </c>
      <c r="B1614" s="834"/>
      <c r="C1614" s="834"/>
      <c r="D1614" s="834"/>
      <c r="E1614" s="834"/>
      <c r="F1614" s="834"/>
      <c r="G1614" s="834"/>
      <c r="H1614" s="834"/>
      <c r="I1614" s="834"/>
      <c r="J1614" s="835"/>
      <c r="K1614" s="449">
        <v>3424.72</v>
      </c>
    </row>
    <row r="1615" spans="1:11">
      <c r="A1615" s="814" t="s">
        <v>1272</v>
      </c>
      <c r="B1615" s="815"/>
      <c r="C1615" s="815"/>
      <c r="D1615" s="815"/>
      <c r="E1615" s="815"/>
      <c r="F1615" s="818"/>
      <c r="G1615" s="820" t="s">
        <v>1268</v>
      </c>
      <c r="H1615" s="821"/>
      <c r="I1615" s="824" t="s">
        <v>1249</v>
      </c>
      <c r="J1615" s="813" t="s">
        <v>1269</v>
      </c>
      <c r="K1615" s="813" t="s">
        <v>1270</v>
      </c>
    </row>
    <row r="1616" spans="1:11">
      <c r="A1616" s="816"/>
      <c r="B1616" s="817"/>
      <c r="C1616" s="817"/>
      <c r="D1616" s="817"/>
      <c r="E1616" s="817"/>
      <c r="F1616" s="819"/>
      <c r="G1616" s="822"/>
      <c r="H1616" s="823"/>
      <c r="I1616" s="824"/>
      <c r="J1616" s="813"/>
      <c r="K1616" s="824"/>
    </row>
    <row r="1617" spans="1:11">
      <c r="A1617" s="444"/>
      <c r="B1617" s="421"/>
      <c r="C1617" s="421"/>
      <c r="D1617" s="421"/>
      <c r="E1617" s="421"/>
      <c r="F1617" s="422"/>
      <c r="G1617" s="827"/>
      <c r="H1617" s="828"/>
      <c r="I1617" s="457"/>
      <c r="J1617" s="458"/>
      <c r="K1617" s="426"/>
    </row>
    <row r="1618" spans="1:11">
      <c r="A1618" s="444"/>
      <c r="B1618" s="421"/>
      <c r="C1618" s="421"/>
      <c r="D1618" s="421"/>
      <c r="E1618" s="421"/>
      <c r="F1618" s="422"/>
      <c r="G1618" s="827"/>
      <c r="H1618" s="828"/>
      <c r="I1618" s="457"/>
      <c r="J1618" s="458"/>
      <c r="K1618" s="426"/>
    </row>
    <row r="1619" spans="1:11">
      <c r="A1619" s="444"/>
      <c r="B1619" s="421"/>
      <c r="C1619" s="421"/>
      <c r="D1619" s="421"/>
      <c r="E1619" s="421"/>
      <c r="F1619" s="422"/>
      <c r="G1619" s="827"/>
      <c r="H1619" s="828"/>
      <c r="I1619" s="457"/>
      <c r="J1619" s="458"/>
      <c r="K1619" s="426"/>
    </row>
    <row r="1620" spans="1:11">
      <c r="A1620" s="445"/>
      <c r="B1620" s="429"/>
      <c r="C1620" s="429"/>
      <c r="D1620" s="429"/>
      <c r="E1620" s="429"/>
      <c r="F1620" s="430"/>
      <c r="G1620" s="831"/>
      <c r="H1620" s="832"/>
      <c r="I1620" s="460"/>
      <c r="J1620" s="461"/>
      <c r="K1620" s="434"/>
    </row>
    <row r="1621" spans="1:11">
      <c r="A1621" s="833" t="s">
        <v>1273</v>
      </c>
      <c r="B1621" s="834"/>
      <c r="C1621" s="834"/>
      <c r="D1621" s="834"/>
      <c r="E1621" s="834"/>
      <c r="F1621" s="834"/>
      <c r="G1621" s="834"/>
      <c r="H1621" s="834"/>
      <c r="I1621" s="834"/>
      <c r="J1621" s="835"/>
      <c r="K1621" s="459"/>
    </row>
    <row r="1622" spans="1:11">
      <c r="A1622" s="814" t="s">
        <v>1274</v>
      </c>
      <c r="B1622" s="815"/>
      <c r="C1622" s="815"/>
      <c r="D1622" s="815"/>
      <c r="E1622" s="815"/>
      <c r="F1622" s="818"/>
      <c r="G1622" s="820" t="s">
        <v>1268</v>
      </c>
      <c r="H1622" s="821"/>
      <c r="I1622" s="824" t="s">
        <v>1249</v>
      </c>
      <c r="J1622" s="813" t="s">
        <v>1269</v>
      </c>
      <c r="K1622" s="813" t="s">
        <v>1270</v>
      </c>
    </row>
    <row r="1623" spans="1:11">
      <c r="A1623" s="816"/>
      <c r="B1623" s="817"/>
      <c r="C1623" s="817"/>
      <c r="D1623" s="817"/>
      <c r="E1623" s="817"/>
      <c r="F1623" s="819"/>
      <c r="G1623" s="822"/>
      <c r="H1623" s="823"/>
      <c r="I1623" s="824"/>
      <c r="J1623" s="813"/>
      <c r="K1623" s="824"/>
    </row>
    <row r="1624" spans="1:11">
      <c r="A1624" s="444"/>
      <c r="B1624" s="421"/>
      <c r="C1624" s="421"/>
      <c r="D1624" s="421"/>
      <c r="E1624" s="421"/>
      <c r="F1624" s="422"/>
      <c r="G1624" s="827"/>
      <c r="H1624" s="828"/>
      <c r="I1624" s="457"/>
      <c r="J1624" s="458"/>
      <c r="K1624" s="426"/>
    </row>
    <row r="1625" spans="1:11">
      <c r="A1625" s="444"/>
      <c r="B1625" s="421"/>
      <c r="C1625" s="421"/>
      <c r="D1625" s="421"/>
      <c r="E1625" s="421"/>
      <c r="F1625" s="422"/>
      <c r="G1625" s="827"/>
      <c r="H1625" s="828"/>
      <c r="I1625" s="457"/>
      <c r="J1625" s="458"/>
      <c r="K1625" s="426"/>
    </row>
    <row r="1626" spans="1:11">
      <c r="A1626" s="444"/>
      <c r="B1626" s="421"/>
      <c r="C1626" s="421"/>
      <c r="D1626" s="421"/>
      <c r="E1626" s="421"/>
      <c r="F1626" s="422"/>
      <c r="G1626" s="827"/>
      <c r="H1626" s="828"/>
      <c r="I1626" s="457"/>
      <c r="J1626" s="458"/>
      <c r="K1626" s="426"/>
    </row>
    <row r="1627" spans="1:11">
      <c r="A1627" s="445"/>
      <c r="B1627" s="429"/>
      <c r="C1627" s="429"/>
      <c r="D1627" s="429"/>
      <c r="E1627" s="429"/>
      <c r="F1627" s="430"/>
      <c r="G1627" s="831"/>
      <c r="H1627" s="832"/>
      <c r="I1627" s="460"/>
      <c r="J1627" s="461"/>
      <c r="K1627" s="434"/>
    </row>
    <row r="1628" spans="1:11">
      <c r="A1628" s="833" t="s">
        <v>1275</v>
      </c>
      <c r="B1628" s="834"/>
      <c r="C1628" s="834"/>
      <c r="D1628" s="834"/>
      <c r="E1628" s="834"/>
      <c r="F1628" s="834"/>
      <c r="G1628" s="834"/>
      <c r="H1628" s="834"/>
      <c r="I1628" s="834"/>
      <c r="J1628" s="835"/>
      <c r="K1628" s="459"/>
    </row>
    <row r="1629" spans="1:11">
      <c r="A1629" s="814" t="s">
        <v>1276</v>
      </c>
      <c r="B1629" s="869"/>
      <c r="C1629" s="872" t="s">
        <v>1277</v>
      </c>
      <c r="D1629" s="462" t="s">
        <v>984</v>
      </c>
      <c r="E1629" s="874" t="s">
        <v>889</v>
      </c>
      <c r="F1629" s="874"/>
      <c r="G1629" s="875"/>
      <c r="H1629" s="876" t="s">
        <v>1278</v>
      </c>
      <c r="I1629" s="877"/>
      <c r="J1629" s="878"/>
      <c r="K1629" s="829" t="s">
        <v>1279</v>
      </c>
    </row>
    <row r="1630" spans="1:11">
      <c r="A1630" s="870"/>
      <c r="B1630" s="871"/>
      <c r="C1630" s="873"/>
      <c r="D1630" s="464"/>
      <c r="E1630" s="463" t="s">
        <v>1280</v>
      </c>
      <c r="F1630" s="465" t="s">
        <v>1281</v>
      </c>
      <c r="G1630" s="466" t="s">
        <v>1282</v>
      </c>
      <c r="H1630" s="463" t="s">
        <v>1280</v>
      </c>
      <c r="I1630" s="465" t="s">
        <v>1281</v>
      </c>
      <c r="J1630" s="465" t="s">
        <v>1282</v>
      </c>
      <c r="K1630" s="830"/>
    </row>
    <row r="1631" spans="1:11">
      <c r="A1631" s="467"/>
      <c r="B1631" s="414"/>
      <c r="C1631" s="468"/>
      <c r="D1631" s="469"/>
      <c r="E1631" s="470"/>
      <c r="F1631" s="471"/>
      <c r="G1631" s="472"/>
      <c r="H1631" s="456"/>
      <c r="I1631" s="456"/>
      <c r="J1631" s="473"/>
      <c r="K1631" s="455"/>
    </row>
    <row r="1632" spans="1:11">
      <c r="A1632" s="444"/>
      <c r="B1632" s="421"/>
      <c r="C1632" s="468"/>
      <c r="D1632" s="474"/>
      <c r="E1632" s="475"/>
      <c r="F1632" s="476"/>
      <c r="G1632" s="477"/>
      <c r="H1632" s="456"/>
      <c r="I1632" s="456"/>
      <c r="J1632" s="473"/>
      <c r="K1632" s="426"/>
    </row>
    <row r="1633" spans="1:11">
      <c r="A1633" s="444"/>
      <c r="B1633" s="421"/>
      <c r="C1633" s="468"/>
      <c r="D1633" s="474"/>
      <c r="E1633" s="475"/>
      <c r="F1633" s="476"/>
      <c r="G1633" s="477"/>
      <c r="H1633" s="456"/>
      <c r="I1633" s="456"/>
      <c r="J1633" s="473"/>
      <c r="K1633" s="426"/>
    </row>
    <row r="1634" spans="1:11">
      <c r="A1634" s="445"/>
      <c r="B1634" s="429"/>
      <c r="C1634" s="478"/>
      <c r="D1634" s="479"/>
      <c r="E1634" s="480"/>
      <c r="F1634" s="481"/>
      <c r="G1634" s="482"/>
      <c r="H1634" s="456"/>
      <c r="I1634" s="456"/>
      <c r="J1634" s="473"/>
      <c r="K1634" s="434"/>
    </row>
    <row r="1635" spans="1:11">
      <c r="A1635" s="811" t="s">
        <v>1283</v>
      </c>
      <c r="B1635" s="809"/>
      <c r="C1635" s="809"/>
      <c r="D1635" s="812"/>
      <c r="E1635" s="809"/>
      <c r="F1635" s="809"/>
      <c r="G1635" s="809"/>
      <c r="H1635" s="809"/>
      <c r="I1635" s="809"/>
      <c r="J1635" s="810"/>
      <c r="K1635" s="459"/>
    </row>
    <row r="1636" spans="1:11">
      <c r="A1636" s="808" t="s">
        <v>1284</v>
      </c>
      <c r="B1636" s="809"/>
      <c r="C1636" s="809"/>
      <c r="D1636" s="809"/>
      <c r="E1636" s="809"/>
      <c r="F1636" s="809"/>
      <c r="G1636" s="809"/>
      <c r="H1636" s="809"/>
      <c r="I1636" s="809"/>
      <c r="J1636" s="810"/>
      <c r="K1636" s="449">
        <v>3424.72</v>
      </c>
    </row>
    <row r="1637" spans="1:11">
      <c r="A1637" s="808" t="s">
        <v>1225</v>
      </c>
      <c r="B1637" s="809"/>
      <c r="C1637" s="809"/>
      <c r="D1637" s="809"/>
      <c r="E1637" s="809"/>
      <c r="F1637" s="809"/>
      <c r="G1637" s="809"/>
      <c r="H1637" s="809"/>
      <c r="I1637" s="809"/>
      <c r="J1637" s="810"/>
      <c r="K1637" s="449">
        <v>405.82</v>
      </c>
    </row>
    <row r="1638" spans="1:11">
      <c r="A1638" s="808" t="s">
        <v>1285</v>
      </c>
      <c r="B1638" s="809"/>
      <c r="C1638" s="809"/>
      <c r="D1638" s="809"/>
      <c r="E1638" s="809"/>
      <c r="F1638" s="809"/>
      <c r="G1638" s="809"/>
      <c r="H1638" s="809"/>
      <c r="I1638" s="809"/>
      <c r="J1638" s="810"/>
      <c r="K1638" s="449">
        <v>3830.54</v>
      </c>
    </row>
    <row r="1641" spans="1:11">
      <c r="A1641" s="937" t="s">
        <v>1226</v>
      </c>
      <c r="B1641" s="938"/>
      <c r="C1641" s="938"/>
      <c r="D1641" s="938"/>
      <c r="E1641" s="938"/>
      <c r="F1641" s="938"/>
      <c r="G1641" s="938"/>
      <c r="H1641" s="938"/>
      <c r="I1641" s="938"/>
      <c r="J1641" s="938"/>
      <c r="K1641" s="939"/>
    </row>
    <row r="1642" spans="1:11">
      <c r="A1642" s="393" t="s">
        <v>1227</v>
      </c>
      <c r="B1642" s="394"/>
      <c r="C1642" s="940"/>
      <c r="D1642" s="940"/>
      <c r="E1642" s="940"/>
      <c r="F1642" s="940"/>
      <c r="G1642" s="940"/>
      <c r="H1642" s="940"/>
      <c r="I1642" s="940"/>
      <c r="J1642" s="940"/>
      <c r="K1642" s="941"/>
    </row>
    <row r="1643" spans="1:11">
      <c r="A1643" s="393" t="s">
        <v>1228</v>
      </c>
      <c r="B1643" s="394"/>
      <c r="C1643" s="395" t="s">
        <v>1229</v>
      </c>
      <c r="E1643" s="942"/>
      <c r="F1643" s="942"/>
      <c r="G1643" s="942"/>
      <c r="H1643" s="397"/>
      <c r="I1643" s="395" t="s">
        <v>1230</v>
      </c>
      <c r="J1643" s="943"/>
      <c r="K1643" s="944"/>
    </row>
    <row r="1644" spans="1:11">
      <c r="A1644" s="398" t="s">
        <v>1231</v>
      </c>
      <c r="B1644" s="399" t="s">
        <v>1377</v>
      </c>
      <c r="C1644" s="400"/>
      <c r="D1644" s="400"/>
      <c r="E1644" s="400"/>
      <c r="F1644" s="400"/>
      <c r="G1644" s="400"/>
      <c r="H1644" s="400"/>
      <c r="I1644" s="400"/>
      <c r="J1644" s="400"/>
      <c r="K1644" s="401"/>
    </row>
    <row r="1645" spans="1:11">
      <c r="A1645" s="402" t="s">
        <v>1233</v>
      </c>
      <c r="B1645" s="403"/>
      <c r="D1645" s="404"/>
      <c r="E1645" s="404"/>
      <c r="F1645" s="404"/>
      <c r="G1645" s="404"/>
      <c r="H1645" s="404"/>
      <c r="I1645" s="405"/>
      <c r="J1645" s="406" t="s">
        <v>1234</v>
      </c>
      <c r="K1645" s="407"/>
    </row>
    <row r="1646" spans="1:11">
      <c r="A1646" s="929" t="s">
        <v>1378</v>
      </c>
      <c r="B1646" s="930"/>
      <c r="C1646" s="930"/>
      <c r="D1646" s="930"/>
      <c r="E1646" s="930"/>
      <c r="F1646" s="930"/>
      <c r="G1646" s="930"/>
      <c r="H1646" s="930"/>
      <c r="I1646" s="931"/>
      <c r="J1646" s="408" t="s">
        <v>1236</v>
      </c>
      <c r="K1646" s="407" t="s">
        <v>989</v>
      </c>
    </row>
    <row r="1647" spans="1:11">
      <c r="A1647" s="870" t="s">
        <v>1238</v>
      </c>
      <c r="B1647" s="932"/>
      <c r="C1647" s="815"/>
      <c r="D1647" s="815"/>
      <c r="E1647" s="869"/>
      <c r="F1647" s="409" t="s">
        <v>1239</v>
      </c>
      <c r="G1647" s="933" t="s">
        <v>1240</v>
      </c>
      <c r="H1647" s="934"/>
      <c r="I1647" s="830" t="s">
        <v>1241</v>
      </c>
      <c r="J1647" s="830"/>
      <c r="K1647" s="925" t="s">
        <v>1242</v>
      </c>
    </row>
    <row r="1648" spans="1:11">
      <c r="A1648" s="870"/>
      <c r="B1648" s="932"/>
      <c r="C1648" s="932"/>
      <c r="D1648" s="932"/>
      <c r="E1648" s="871"/>
      <c r="F1648" s="409"/>
      <c r="G1648" s="409" t="s">
        <v>1243</v>
      </c>
      <c r="H1648" s="410" t="s">
        <v>1244</v>
      </c>
      <c r="I1648" s="497" t="s">
        <v>1245</v>
      </c>
      <c r="J1648" s="497" t="s">
        <v>1244</v>
      </c>
      <c r="K1648" s="926"/>
    </row>
    <row r="1649" spans="1:11">
      <c r="A1649" s="412">
        <v>30048</v>
      </c>
      <c r="B1649" s="413" t="s">
        <v>1379</v>
      </c>
      <c r="C1649" s="413"/>
      <c r="D1649" s="413"/>
      <c r="E1649" s="414"/>
      <c r="F1649" s="415">
        <v>1</v>
      </c>
      <c r="G1649" s="416">
        <v>0.2</v>
      </c>
      <c r="H1649" s="417">
        <v>0.8</v>
      </c>
      <c r="I1649" s="426">
        <v>28.26</v>
      </c>
      <c r="J1649" s="426">
        <v>20.56</v>
      </c>
      <c r="K1649" s="419">
        <v>22.09</v>
      </c>
    </row>
    <row r="1650" spans="1:11">
      <c r="A1650" s="483">
        <v>30033</v>
      </c>
      <c r="B1650" s="421" t="s">
        <v>1380</v>
      </c>
      <c r="C1650" s="421"/>
      <c r="D1650" s="421"/>
      <c r="E1650" s="422"/>
      <c r="F1650" s="423">
        <v>2</v>
      </c>
      <c r="G1650" s="484">
        <v>1</v>
      </c>
      <c r="H1650" s="485">
        <v>0</v>
      </c>
      <c r="I1650" s="426">
        <v>0.7</v>
      </c>
      <c r="J1650" s="426">
        <v>0.48</v>
      </c>
      <c r="K1650" s="486">
        <v>1.4</v>
      </c>
    </row>
    <row r="1651" spans="1:11" ht="23.25" customHeight="1">
      <c r="A1651" s="420"/>
      <c r="B1651" s="421"/>
      <c r="C1651" s="421"/>
      <c r="D1651" s="421"/>
      <c r="E1651" s="422"/>
      <c r="F1651" s="423"/>
      <c r="G1651" s="424"/>
      <c r="H1651" s="425"/>
      <c r="I1651" s="426"/>
      <c r="J1651" s="426"/>
      <c r="K1651" s="427"/>
    </row>
    <row r="1652" spans="1:11">
      <c r="A1652" s="420"/>
      <c r="B1652" s="421"/>
      <c r="C1652" s="421"/>
      <c r="D1652" s="421"/>
      <c r="E1652" s="422"/>
      <c r="F1652" s="423"/>
      <c r="G1652" s="424"/>
      <c r="H1652" s="425"/>
      <c r="I1652" s="426"/>
      <c r="J1652" s="426"/>
      <c r="K1652" s="427"/>
    </row>
    <row r="1653" spans="1:11">
      <c r="A1653" s="420"/>
      <c r="B1653" s="421"/>
      <c r="C1653" s="421"/>
      <c r="D1653" s="421"/>
      <c r="E1653" s="422"/>
      <c r="F1653" s="423"/>
      <c r="G1653" s="424"/>
      <c r="H1653" s="425"/>
      <c r="I1653" s="426"/>
      <c r="J1653" s="426"/>
      <c r="K1653" s="427"/>
    </row>
    <row r="1654" spans="1:11" s="194" customFormat="1">
      <c r="A1654" s="420"/>
      <c r="B1654" s="421"/>
      <c r="C1654" s="421"/>
      <c r="D1654" s="421"/>
      <c r="E1654" s="422"/>
      <c r="F1654" s="423"/>
      <c r="G1654" s="424"/>
      <c r="H1654" s="425"/>
      <c r="I1654" s="426"/>
      <c r="J1654" s="426"/>
      <c r="K1654" s="427"/>
    </row>
    <row r="1655" spans="1:11" s="194" customFormat="1">
      <c r="A1655" s="420"/>
      <c r="B1655" s="421"/>
      <c r="C1655" s="421"/>
      <c r="D1655" s="421"/>
      <c r="E1655" s="422"/>
      <c r="F1655" s="423"/>
      <c r="G1655" s="424"/>
      <c r="H1655" s="425"/>
      <c r="I1655" s="426"/>
      <c r="J1655" s="426"/>
      <c r="K1655" s="427"/>
    </row>
    <row r="1656" spans="1:11" s="194" customFormat="1">
      <c r="A1656" s="428"/>
      <c r="B1656" s="429"/>
      <c r="C1656" s="429"/>
      <c r="D1656" s="429"/>
      <c r="E1656" s="430"/>
      <c r="F1656" s="431"/>
      <c r="G1656" s="432"/>
      <c r="H1656" s="433"/>
      <c r="I1656" s="434"/>
      <c r="J1656" s="434"/>
      <c r="K1656" s="435"/>
    </row>
    <row r="1657" spans="1:11" s="194" customFormat="1">
      <c r="A1657" s="935" t="s">
        <v>1247</v>
      </c>
      <c r="B1657" s="936"/>
      <c r="C1657" s="936"/>
      <c r="D1657" s="936"/>
      <c r="E1657" s="936"/>
      <c r="F1657" s="834"/>
      <c r="G1657" s="834"/>
      <c r="H1657" s="834"/>
      <c r="I1657" s="834"/>
      <c r="J1657" s="835"/>
      <c r="K1657" s="436">
        <v>23.49</v>
      </c>
    </row>
    <row r="1658" spans="1:11" s="194" customFormat="1">
      <c r="A1658" s="814" t="s">
        <v>1248</v>
      </c>
      <c r="B1658" s="815"/>
      <c r="C1658" s="815"/>
      <c r="D1658" s="815"/>
      <c r="E1658" s="815"/>
      <c r="F1658" s="437"/>
      <c r="G1658" s="437"/>
      <c r="H1658" s="921" t="s">
        <v>1239</v>
      </c>
      <c r="I1658" s="923" t="s">
        <v>1249</v>
      </c>
      <c r="J1658" s="925" t="s">
        <v>1250</v>
      </c>
      <c r="K1658" s="925" t="s">
        <v>1242</v>
      </c>
    </row>
    <row r="1659" spans="1:11" s="194" customFormat="1" ht="15">
      <c r="A1659" s="816"/>
      <c r="B1659" s="817"/>
      <c r="C1659" s="817"/>
      <c r="D1659" s="817"/>
      <c r="E1659" s="817"/>
      <c r="F1659" s="438"/>
      <c r="G1659" s="666"/>
      <c r="H1659" s="922"/>
      <c r="I1659" s="924"/>
      <c r="J1659" s="926"/>
      <c r="K1659" s="926"/>
    </row>
    <row r="1660" spans="1:11" s="194" customFormat="1">
      <c r="A1660" s="439">
        <v>20002</v>
      </c>
      <c r="B1660" s="927" t="s">
        <v>1251</v>
      </c>
      <c r="C1660" s="927"/>
      <c r="D1660" s="927"/>
      <c r="E1660" s="927"/>
      <c r="F1660" s="927"/>
      <c r="G1660" s="928"/>
      <c r="H1660" s="440">
        <v>1</v>
      </c>
      <c r="I1660" s="441" t="s">
        <v>1252</v>
      </c>
      <c r="J1660" s="442">
        <v>24.3</v>
      </c>
      <c r="K1660" s="442">
        <v>24.3</v>
      </c>
    </row>
    <row r="1661" spans="1:11" s="194" customFormat="1">
      <c r="A1661" s="443">
        <v>20003</v>
      </c>
      <c r="B1661" s="919" t="s">
        <v>1306</v>
      </c>
      <c r="C1661" s="919"/>
      <c r="D1661" s="919"/>
      <c r="E1661" s="919"/>
      <c r="F1661" s="919"/>
      <c r="G1661" s="920"/>
      <c r="H1661" s="440">
        <v>6</v>
      </c>
      <c r="I1661" s="441" t="s">
        <v>1252</v>
      </c>
      <c r="J1661" s="442">
        <v>15.22</v>
      </c>
      <c r="K1661" s="442">
        <v>91.32</v>
      </c>
    </row>
    <row r="1662" spans="1:11">
      <c r="A1662" s="443">
        <v>11</v>
      </c>
      <c r="B1662" s="919" t="s">
        <v>1255</v>
      </c>
      <c r="C1662" s="919"/>
      <c r="D1662" s="919"/>
      <c r="E1662" s="919"/>
      <c r="F1662" s="919"/>
      <c r="G1662" s="920"/>
      <c r="H1662" s="440">
        <v>1.1200000000000001</v>
      </c>
      <c r="I1662" s="441" t="s">
        <v>1256</v>
      </c>
      <c r="J1662" s="442">
        <v>0</v>
      </c>
      <c r="K1662" s="442">
        <v>1.29</v>
      </c>
    </row>
    <row r="1663" spans="1:11" ht="15.75" customHeight="1">
      <c r="A1663" s="443">
        <v>12</v>
      </c>
      <c r="B1663" s="919" t="s">
        <v>1258</v>
      </c>
      <c r="C1663" s="919"/>
      <c r="D1663" s="919"/>
      <c r="E1663" s="919"/>
      <c r="F1663" s="919"/>
      <c r="G1663" s="920"/>
      <c r="H1663" s="440">
        <v>9.6</v>
      </c>
      <c r="I1663" s="441" t="s">
        <v>1256</v>
      </c>
      <c r="J1663" s="442">
        <v>0</v>
      </c>
      <c r="K1663" s="442">
        <v>11.09</v>
      </c>
    </row>
    <row r="1664" spans="1:11" ht="21.75" customHeight="1">
      <c r="A1664" s="443">
        <v>13</v>
      </c>
      <c r="B1664" s="919" t="s">
        <v>1260</v>
      </c>
      <c r="C1664" s="919"/>
      <c r="D1664" s="919"/>
      <c r="E1664" s="919"/>
      <c r="F1664" s="919"/>
      <c r="G1664" s="920"/>
      <c r="H1664" s="440">
        <v>4.79</v>
      </c>
      <c r="I1664" s="441" t="s">
        <v>1256</v>
      </c>
      <c r="J1664" s="442">
        <v>0</v>
      </c>
      <c r="K1664" s="442">
        <v>5.53</v>
      </c>
    </row>
    <row r="1665" spans="1:11">
      <c r="A1665" s="443">
        <v>14</v>
      </c>
      <c r="B1665" s="919" t="s">
        <v>1262</v>
      </c>
      <c r="C1665" s="919"/>
      <c r="D1665" s="919"/>
      <c r="E1665" s="919"/>
      <c r="F1665" s="919"/>
      <c r="G1665" s="920"/>
      <c r="H1665" s="440">
        <v>5</v>
      </c>
      <c r="I1665" s="441" t="s">
        <v>1256</v>
      </c>
      <c r="J1665" s="442">
        <v>0</v>
      </c>
      <c r="K1665" s="442">
        <v>5.78</v>
      </c>
    </row>
    <row r="1666" spans="1:11">
      <c r="A1666" s="444"/>
      <c r="B1666" s="919"/>
      <c r="C1666" s="919"/>
      <c r="D1666" s="919"/>
      <c r="E1666" s="919"/>
      <c r="F1666" s="919"/>
      <c r="G1666" s="920"/>
      <c r="H1666" s="440"/>
      <c r="I1666" s="441"/>
      <c r="J1666" s="426"/>
      <c r="K1666" s="426"/>
    </row>
    <row r="1667" spans="1:11">
      <c r="A1667" s="445"/>
      <c r="B1667" s="879"/>
      <c r="C1667" s="879"/>
      <c r="D1667" s="879"/>
      <c r="E1667" s="879"/>
      <c r="F1667" s="879"/>
      <c r="G1667" s="880"/>
      <c r="H1667" s="446"/>
      <c r="I1667" s="447"/>
      <c r="J1667" s="434"/>
      <c r="K1667" s="434"/>
    </row>
    <row r="1668" spans="1:11" ht="15">
      <c r="A1668" s="448"/>
      <c r="C1668" s="667"/>
      <c r="D1668" s="833" t="s">
        <v>1263</v>
      </c>
      <c r="E1668" s="834"/>
      <c r="F1668" s="834"/>
      <c r="G1668" s="834"/>
      <c r="H1668" s="834"/>
      <c r="I1668" s="834"/>
      <c r="J1668" s="835"/>
      <c r="K1668" s="449">
        <v>139.31</v>
      </c>
    </row>
    <row r="1669" spans="1:11">
      <c r="A1669" s="448" t="s">
        <v>1264</v>
      </c>
      <c r="B1669" s="437"/>
      <c r="C1669" s="450">
        <v>0.68250000000000011</v>
      </c>
      <c r="D1669" s="881" t="s">
        <v>1265</v>
      </c>
      <c r="E1669" s="882"/>
      <c r="F1669" s="882"/>
      <c r="G1669" s="882"/>
      <c r="H1669" s="882"/>
      <c r="I1669" s="882"/>
      <c r="J1669" s="883"/>
      <c r="K1669" s="449">
        <v>162.80000000000001</v>
      </c>
    </row>
    <row r="1670" spans="1:11">
      <c r="A1670" s="451"/>
      <c r="B1670" s="437"/>
      <c r="C1670" s="452"/>
      <c r="D1670" s="918" t="s">
        <v>1266</v>
      </c>
      <c r="E1670" s="918"/>
      <c r="F1670" s="834"/>
      <c r="G1670" s="834"/>
      <c r="H1670" s="834"/>
      <c r="I1670" s="834"/>
      <c r="J1670" s="835"/>
      <c r="K1670" s="449">
        <v>238.53</v>
      </c>
    </row>
    <row r="1671" spans="1:11">
      <c r="A1671" s="814" t="s">
        <v>1267</v>
      </c>
      <c r="B1671" s="815"/>
      <c r="C1671" s="815"/>
      <c r="D1671" s="815"/>
      <c r="E1671" s="815"/>
      <c r="F1671" s="818"/>
      <c r="G1671" s="820" t="s">
        <v>1268</v>
      </c>
      <c r="H1671" s="821"/>
      <c r="I1671" s="824" t="s">
        <v>1249</v>
      </c>
      <c r="J1671" s="813" t="s">
        <v>1269</v>
      </c>
      <c r="K1671" s="813" t="s">
        <v>1270</v>
      </c>
    </row>
    <row r="1672" spans="1:11">
      <c r="A1672" s="816"/>
      <c r="B1672" s="817"/>
      <c r="C1672" s="817"/>
      <c r="D1672" s="817"/>
      <c r="E1672" s="817"/>
      <c r="F1672" s="819"/>
      <c r="G1672" s="822"/>
      <c r="H1672" s="823"/>
      <c r="I1672" s="824"/>
      <c r="J1672" s="813"/>
      <c r="K1672" s="824"/>
    </row>
    <row r="1673" spans="1:11">
      <c r="A1673" s="444"/>
      <c r="B1673" s="421"/>
      <c r="C1673" s="421"/>
      <c r="D1673" s="421"/>
      <c r="E1673" s="421"/>
      <c r="F1673" s="414"/>
      <c r="G1673" s="825"/>
      <c r="H1673" s="826"/>
      <c r="I1673" s="453"/>
      <c r="J1673" s="454"/>
      <c r="K1673" s="455"/>
    </row>
    <row r="1674" spans="1:11">
      <c r="A1674" s="444"/>
      <c r="B1674" s="421"/>
      <c r="C1674" s="421"/>
      <c r="D1674" s="421"/>
      <c r="E1674" s="421"/>
      <c r="F1674" s="422"/>
      <c r="G1674" s="827"/>
      <c r="H1674" s="828"/>
      <c r="I1674" s="457"/>
      <c r="J1674" s="458"/>
      <c r="K1674" s="426"/>
    </row>
    <row r="1675" spans="1:11">
      <c r="A1675" s="444"/>
      <c r="B1675" s="421"/>
      <c r="C1675" s="421"/>
      <c r="D1675" s="421"/>
      <c r="E1675" s="421"/>
      <c r="F1675" s="422"/>
      <c r="G1675" s="827"/>
      <c r="H1675" s="828"/>
      <c r="I1675" s="457"/>
      <c r="J1675" s="458"/>
      <c r="K1675" s="426"/>
    </row>
    <row r="1676" spans="1:11">
      <c r="A1676" s="444"/>
      <c r="B1676" s="421"/>
      <c r="C1676" s="421"/>
      <c r="D1676" s="421"/>
      <c r="E1676" s="421"/>
      <c r="F1676" s="422"/>
      <c r="G1676" s="827"/>
      <c r="H1676" s="828"/>
      <c r="I1676" s="457"/>
      <c r="J1676" s="458"/>
      <c r="K1676" s="426"/>
    </row>
    <row r="1677" spans="1:11">
      <c r="A1677" s="833" t="s">
        <v>1271</v>
      </c>
      <c r="B1677" s="834"/>
      <c r="C1677" s="834"/>
      <c r="D1677" s="834"/>
      <c r="E1677" s="834"/>
      <c r="F1677" s="834"/>
      <c r="G1677" s="834"/>
      <c r="H1677" s="834"/>
      <c r="I1677" s="834"/>
      <c r="J1677" s="835"/>
      <c r="K1677" s="459"/>
    </row>
    <row r="1678" spans="1:11">
      <c r="A1678" s="814" t="s">
        <v>1272</v>
      </c>
      <c r="B1678" s="815"/>
      <c r="C1678" s="815"/>
      <c r="D1678" s="815"/>
      <c r="E1678" s="815"/>
      <c r="F1678" s="818"/>
      <c r="G1678" s="820" t="s">
        <v>1268</v>
      </c>
      <c r="H1678" s="821"/>
      <c r="I1678" s="824" t="s">
        <v>1249</v>
      </c>
      <c r="J1678" s="813" t="s">
        <v>1269</v>
      </c>
      <c r="K1678" s="813" t="s">
        <v>1270</v>
      </c>
    </row>
    <row r="1679" spans="1:11">
      <c r="A1679" s="816"/>
      <c r="B1679" s="817"/>
      <c r="C1679" s="817"/>
      <c r="D1679" s="817"/>
      <c r="E1679" s="817"/>
      <c r="F1679" s="819"/>
      <c r="G1679" s="822"/>
      <c r="H1679" s="823"/>
      <c r="I1679" s="824"/>
      <c r="J1679" s="813"/>
      <c r="K1679" s="824"/>
    </row>
    <row r="1680" spans="1:11">
      <c r="A1680" s="444"/>
      <c r="B1680" s="421"/>
      <c r="C1680" s="421"/>
      <c r="D1680" s="421"/>
      <c r="E1680" s="421"/>
      <c r="F1680" s="422"/>
      <c r="G1680" s="827"/>
      <c r="H1680" s="828"/>
      <c r="I1680" s="457"/>
      <c r="J1680" s="458"/>
      <c r="K1680" s="426"/>
    </row>
    <row r="1681" spans="1:11">
      <c r="A1681" s="444"/>
      <c r="B1681" s="421"/>
      <c r="C1681" s="421"/>
      <c r="D1681" s="421"/>
      <c r="E1681" s="421"/>
      <c r="F1681" s="422"/>
      <c r="G1681" s="827"/>
      <c r="H1681" s="828"/>
      <c r="I1681" s="457"/>
      <c r="J1681" s="458"/>
      <c r="K1681" s="426"/>
    </row>
    <row r="1682" spans="1:11">
      <c r="A1682" s="444"/>
      <c r="B1682" s="421"/>
      <c r="C1682" s="421"/>
      <c r="D1682" s="421"/>
      <c r="E1682" s="421"/>
      <c r="F1682" s="422"/>
      <c r="G1682" s="827"/>
      <c r="H1682" s="828"/>
      <c r="I1682" s="457"/>
      <c r="J1682" s="458"/>
      <c r="K1682" s="426"/>
    </row>
    <row r="1683" spans="1:11">
      <c r="A1683" s="445"/>
      <c r="B1683" s="429"/>
      <c r="C1683" s="429"/>
      <c r="D1683" s="429"/>
      <c r="E1683" s="429"/>
      <c r="F1683" s="430"/>
      <c r="G1683" s="831"/>
      <c r="H1683" s="832"/>
      <c r="I1683" s="460"/>
      <c r="J1683" s="461"/>
      <c r="K1683" s="434"/>
    </row>
    <row r="1684" spans="1:11">
      <c r="A1684" s="833" t="s">
        <v>1273</v>
      </c>
      <c r="B1684" s="834"/>
      <c r="C1684" s="834"/>
      <c r="D1684" s="834"/>
      <c r="E1684" s="834"/>
      <c r="F1684" s="834"/>
      <c r="G1684" s="834"/>
      <c r="H1684" s="834"/>
      <c r="I1684" s="834"/>
      <c r="J1684" s="835"/>
      <c r="K1684" s="459"/>
    </row>
    <row r="1685" spans="1:11">
      <c r="A1685" s="814" t="s">
        <v>1274</v>
      </c>
      <c r="B1685" s="815"/>
      <c r="C1685" s="815"/>
      <c r="D1685" s="815"/>
      <c r="E1685" s="815"/>
      <c r="F1685" s="818"/>
      <c r="G1685" s="820" t="s">
        <v>1268</v>
      </c>
      <c r="H1685" s="821"/>
      <c r="I1685" s="824" t="s">
        <v>1249</v>
      </c>
      <c r="J1685" s="813" t="s">
        <v>1269</v>
      </c>
      <c r="K1685" s="813" t="s">
        <v>1270</v>
      </c>
    </row>
    <row r="1686" spans="1:11">
      <c r="A1686" s="816"/>
      <c r="B1686" s="817"/>
      <c r="C1686" s="817"/>
      <c r="D1686" s="817"/>
      <c r="E1686" s="817"/>
      <c r="F1686" s="819"/>
      <c r="G1686" s="822"/>
      <c r="H1686" s="823"/>
      <c r="I1686" s="824"/>
      <c r="J1686" s="813"/>
      <c r="K1686" s="824"/>
    </row>
    <row r="1687" spans="1:11">
      <c r="A1687" s="444"/>
      <c r="B1687" s="421"/>
      <c r="C1687" s="421"/>
      <c r="D1687" s="421"/>
      <c r="E1687" s="421"/>
      <c r="F1687" s="422"/>
      <c r="G1687" s="827"/>
      <c r="H1687" s="828"/>
      <c r="I1687" s="457"/>
      <c r="J1687" s="458"/>
      <c r="K1687" s="426"/>
    </row>
    <row r="1688" spans="1:11">
      <c r="A1688" s="444"/>
      <c r="B1688" s="421"/>
      <c r="C1688" s="421"/>
      <c r="D1688" s="421"/>
      <c r="E1688" s="421"/>
      <c r="F1688" s="422"/>
      <c r="G1688" s="827"/>
      <c r="H1688" s="828"/>
      <c r="I1688" s="457"/>
      <c r="J1688" s="458"/>
      <c r="K1688" s="426"/>
    </row>
    <row r="1689" spans="1:11">
      <c r="A1689" s="444"/>
      <c r="B1689" s="421"/>
      <c r="C1689" s="421"/>
      <c r="D1689" s="421"/>
      <c r="E1689" s="421"/>
      <c r="F1689" s="422"/>
      <c r="G1689" s="827"/>
      <c r="H1689" s="828"/>
      <c r="I1689" s="457"/>
      <c r="J1689" s="458"/>
      <c r="K1689" s="426"/>
    </row>
    <row r="1690" spans="1:11">
      <c r="A1690" s="445"/>
      <c r="B1690" s="429"/>
      <c r="C1690" s="429"/>
      <c r="D1690" s="429"/>
      <c r="E1690" s="429"/>
      <c r="F1690" s="430"/>
      <c r="G1690" s="831"/>
      <c r="H1690" s="832"/>
      <c r="I1690" s="460"/>
      <c r="J1690" s="461"/>
      <c r="K1690" s="434"/>
    </row>
    <row r="1691" spans="1:11">
      <c r="A1691" s="833" t="s">
        <v>1275</v>
      </c>
      <c r="B1691" s="834"/>
      <c r="C1691" s="834"/>
      <c r="D1691" s="834"/>
      <c r="E1691" s="834"/>
      <c r="F1691" s="834"/>
      <c r="G1691" s="834"/>
      <c r="H1691" s="834"/>
      <c r="I1691" s="834"/>
      <c r="J1691" s="835"/>
      <c r="K1691" s="459"/>
    </row>
    <row r="1692" spans="1:11">
      <c r="A1692" s="814" t="s">
        <v>1276</v>
      </c>
      <c r="B1692" s="869"/>
      <c r="C1692" s="872" t="s">
        <v>1277</v>
      </c>
      <c r="D1692" s="462" t="s">
        <v>984</v>
      </c>
      <c r="E1692" s="874" t="s">
        <v>889</v>
      </c>
      <c r="F1692" s="874"/>
      <c r="G1692" s="875"/>
      <c r="H1692" s="876" t="s">
        <v>1278</v>
      </c>
      <c r="I1692" s="877"/>
      <c r="J1692" s="878"/>
      <c r="K1692" s="829" t="s">
        <v>1279</v>
      </c>
    </row>
    <row r="1693" spans="1:11">
      <c r="A1693" s="870"/>
      <c r="B1693" s="871"/>
      <c r="C1693" s="873"/>
      <c r="D1693" s="464"/>
      <c r="E1693" s="463" t="s">
        <v>1280</v>
      </c>
      <c r="F1693" s="465" t="s">
        <v>1281</v>
      </c>
      <c r="G1693" s="466" t="s">
        <v>1282</v>
      </c>
      <c r="H1693" s="463" t="s">
        <v>1280</v>
      </c>
      <c r="I1693" s="465" t="s">
        <v>1281</v>
      </c>
      <c r="J1693" s="465" t="s">
        <v>1282</v>
      </c>
      <c r="K1693" s="830"/>
    </row>
    <row r="1694" spans="1:11">
      <c r="A1694" s="467"/>
      <c r="B1694" s="414"/>
      <c r="C1694" s="468"/>
      <c r="D1694" s="469"/>
      <c r="E1694" s="470"/>
      <c r="F1694" s="471"/>
      <c r="G1694" s="472"/>
      <c r="H1694" s="456"/>
      <c r="I1694" s="456"/>
      <c r="J1694" s="473"/>
      <c r="K1694" s="455"/>
    </row>
    <row r="1695" spans="1:11">
      <c r="A1695" s="444"/>
      <c r="B1695" s="421"/>
      <c r="C1695" s="468"/>
      <c r="D1695" s="474"/>
      <c r="E1695" s="475"/>
      <c r="F1695" s="476"/>
      <c r="G1695" s="477"/>
      <c r="H1695" s="456"/>
      <c r="I1695" s="456"/>
      <c r="J1695" s="473"/>
      <c r="K1695" s="426"/>
    </row>
    <row r="1696" spans="1:11">
      <c r="A1696" s="444"/>
      <c r="B1696" s="421"/>
      <c r="C1696" s="468"/>
      <c r="D1696" s="474"/>
      <c r="E1696" s="475"/>
      <c r="F1696" s="476"/>
      <c r="G1696" s="477"/>
      <c r="H1696" s="456"/>
      <c r="I1696" s="456"/>
      <c r="J1696" s="473"/>
      <c r="K1696" s="426"/>
    </row>
    <row r="1697" spans="1:11">
      <c r="A1697" s="445"/>
      <c r="B1697" s="429"/>
      <c r="C1697" s="478"/>
      <c r="D1697" s="479"/>
      <c r="E1697" s="480"/>
      <c r="F1697" s="481"/>
      <c r="G1697" s="482"/>
      <c r="H1697" s="456"/>
      <c r="I1697" s="456"/>
      <c r="J1697" s="473"/>
      <c r="K1697" s="434"/>
    </row>
    <row r="1698" spans="1:11">
      <c r="A1698" s="811" t="s">
        <v>1283</v>
      </c>
      <c r="B1698" s="809"/>
      <c r="C1698" s="809"/>
      <c r="D1698" s="812"/>
      <c r="E1698" s="809"/>
      <c r="F1698" s="809"/>
      <c r="G1698" s="809"/>
      <c r="H1698" s="809"/>
      <c r="I1698" s="809"/>
      <c r="J1698" s="810"/>
      <c r="K1698" s="459"/>
    </row>
    <row r="1699" spans="1:11">
      <c r="A1699" s="808" t="s">
        <v>1284</v>
      </c>
      <c r="B1699" s="809"/>
      <c r="C1699" s="809"/>
      <c r="D1699" s="809"/>
      <c r="E1699" s="809"/>
      <c r="F1699" s="809"/>
      <c r="G1699" s="809"/>
      <c r="H1699" s="809"/>
      <c r="I1699" s="809"/>
      <c r="J1699" s="810"/>
      <c r="K1699" s="449">
        <v>238.53</v>
      </c>
    </row>
    <row r="1700" spans="1:11">
      <c r="A1700" s="808" t="s">
        <v>1225</v>
      </c>
      <c r="B1700" s="809"/>
      <c r="C1700" s="809"/>
      <c r="D1700" s="809"/>
      <c r="E1700" s="809"/>
      <c r="F1700" s="809"/>
      <c r="G1700" s="809"/>
      <c r="H1700" s="809"/>
      <c r="I1700" s="809"/>
      <c r="J1700" s="810"/>
      <c r="K1700" s="449">
        <v>49.13</v>
      </c>
    </row>
    <row r="1701" spans="1:11">
      <c r="A1701" s="808" t="s">
        <v>1285</v>
      </c>
      <c r="B1701" s="809"/>
      <c r="C1701" s="809"/>
      <c r="D1701" s="809"/>
      <c r="E1701" s="809"/>
      <c r="F1701" s="809"/>
      <c r="G1701" s="809"/>
      <c r="H1701" s="809"/>
      <c r="I1701" s="809"/>
      <c r="J1701" s="810"/>
      <c r="K1701" s="449">
        <v>287.66000000000003</v>
      </c>
    </row>
    <row r="1704" spans="1:11">
      <c r="A1704" s="937" t="s">
        <v>1226</v>
      </c>
      <c r="B1704" s="938"/>
      <c r="C1704" s="938"/>
      <c r="D1704" s="938"/>
      <c r="E1704" s="938"/>
      <c r="F1704" s="938"/>
      <c r="G1704" s="938"/>
      <c r="H1704" s="938"/>
      <c r="I1704" s="938"/>
      <c r="J1704" s="938"/>
      <c r="K1704" s="939"/>
    </row>
    <row r="1705" spans="1:11">
      <c r="A1705" s="393" t="s">
        <v>1227</v>
      </c>
      <c r="B1705" s="394"/>
      <c r="C1705" s="940"/>
      <c r="D1705" s="940"/>
      <c r="E1705" s="940"/>
      <c r="F1705" s="940"/>
      <c r="G1705" s="940"/>
      <c r="H1705" s="940"/>
      <c r="I1705" s="940"/>
      <c r="J1705" s="940"/>
      <c r="K1705" s="941"/>
    </row>
    <row r="1706" spans="1:11">
      <c r="A1706" s="393" t="s">
        <v>1228</v>
      </c>
      <c r="B1706" s="394"/>
      <c r="C1706" s="395" t="s">
        <v>1229</v>
      </c>
      <c r="E1706" s="942"/>
      <c r="F1706" s="942"/>
      <c r="G1706" s="942"/>
      <c r="H1706" s="397"/>
      <c r="I1706" s="395" t="s">
        <v>1230</v>
      </c>
      <c r="J1706" s="943"/>
      <c r="K1706" s="944"/>
    </row>
    <row r="1707" spans="1:11">
      <c r="A1707" s="398" t="s">
        <v>1231</v>
      </c>
      <c r="B1707" s="399" t="s">
        <v>1381</v>
      </c>
      <c r="C1707" s="400"/>
      <c r="D1707" s="400"/>
      <c r="E1707" s="400"/>
      <c r="F1707" s="400"/>
      <c r="G1707" s="400"/>
      <c r="H1707" s="400"/>
      <c r="I1707" s="400"/>
      <c r="J1707" s="400"/>
      <c r="K1707" s="401"/>
    </row>
    <row r="1708" spans="1:11">
      <c r="A1708" s="402" t="s">
        <v>1233</v>
      </c>
      <c r="B1708" s="403"/>
      <c r="D1708" s="404"/>
      <c r="E1708" s="404"/>
      <c r="F1708" s="404"/>
      <c r="G1708" s="404"/>
      <c r="H1708" s="404"/>
      <c r="I1708" s="405"/>
      <c r="J1708" s="406" t="s">
        <v>1234</v>
      </c>
      <c r="K1708" s="407"/>
    </row>
    <row r="1709" spans="1:11">
      <c r="A1709" s="929" t="s">
        <v>1330</v>
      </c>
      <c r="B1709" s="930"/>
      <c r="C1709" s="930"/>
      <c r="D1709" s="930"/>
      <c r="E1709" s="930"/>
      <c r="F1709" s="930"/>
      <c r="G1709" s="930"/>
      <c r="H1709" s="930"/>
      <c r="I1709" s="931"/>
      <c r="J1709" s="408" t="s">
        <v>1236</v>
      </c>
      <c r="K1709" s="407" t="s">
        <v>989</v>
      </c>
    </row>
    <row r="1710" spans="1:11">
      <c r="A1710" s="870" t="s">
        <v>1238</v>
      </c>
      <c r="B1710" s="932"/>
      <c r="C1710" s="815"/>
      <c r="D1710" s="815"/>
      <c r="E1710" s="869"/>
      <c r="F1710" s="409" t="s">
        <v>1239</v>
      </c>
      <c r="G1710" s="933" t="s">
        <v>1240</v>
      </c>
      <c r="H1710" s="934"/>
      <c r="I1710" s="830" t="s">
        <v>1241</v>
      </c>
      <c r="J1710" s="830"/>
      <c r="K1710" s="925" t="s">
        <v>1242</v>
      </c>
    </row>
    <row r="1711" spans="1:11">
      <c r="A1711" s="870"/>
      <c r="B1711" s="932"/>
      <c r="C1711" s="932"/>
      <c r="D1711" s="932"/>
      <c r="E1711" s="871"/>
      <c r="F1711" s="409"/>
      <c r="G1711" s="409" t="s">
        <v>1243</v>
      </c>
      <c r="H1711" s="410" t="s">
        <v>1244</v>
      </c>
      <c r="I1711" s="497" t="s">
        <v>1245</v>
      </c>
      <c r="J1711" s="497" t="s">
        <v>1244</v>
      </c>
      <c r="K1711" s="926"/>
    </row>
    <row r="1712" spans="1:11">
      <c r="A1712" s="412">
        <v>30007</v>
      </c>
      <c r="B1712" s="413" t="s">
        <v>1382</v>
      </c>
      <c r="C1712" s="413"/>
      <c r="D1712" s="413"/>
      <c r="E1712" s="414"/>
      <c r="F1712" s="415">
        <v>1</v>
      </c>
      <c r="G1712" s="416">
        <v>0.91</v>
      </c>
      <c r="H1712" s="417">
        <v>0.09</v>
      </c>
      <c r="I1712" s="426">
        <v>431.82</v>
      </c>
      <c r="J1712" s="426">
        <v>201.84</v>
      </c>
      <c r="K1712" s="419">
        <v>411.11</v>
      </c>
    </row>
    <row r="1713" spans="1:11">
      <c r="A1713" s="483">
        <v>30043</v>
      </c>
      <c r="B1713" s="421" t="s">
        <v>1383</v>
      </c>
      <c r="C1713" s="421"/>
      <c r="D1713" s="421"/>
      <c r="E1713" s="422"/>
      <c r="F1713" s="423">
        <v>1</v>
      </c>
      <c r="G1713" s="484">
        <v>1</v>
      </c>
      <c r="H1713" s="485">
        <v>0</v>
      </c>
      <c r="I1713" s="426">
        <v>125.65</v>
      </c>
      <c r="J1713" s="426">
        <v>8.02</v>
      </c>
      <c r="K1713" s="486">
        <v>125.65</v>
      </c>
    </row>
    <row r="1714" spans="1:11">
      <c r="A1714" s="483">
        <v>30020</v>
      </c>
      <c r="B1714" s="421" t="s">
        <v>1319</v>
      </c>
      <c r="C1714" s="421"/>
      <c r="D1714" s="421"/>
      <c r="E1714" s="422"/>
      <c r="F1714" s="423">
        <v>1</v>
      </c>
      <c r="G1714" s="484">
        <v>1</v>
      </c>
      <c r="H1714" s="485">
        <v>0</v>
      </c>
      <c r="I1714" s="426">
        <v>51.4</v>
      </c>
      <c r="J1714" s="426">
        <v>34.61</v>
      </c>
      <c r="K1714" s="486">
        <v>51.4</v>
      </c>
    </row>
    <row r="1715" spans="1:11" ht="23.25" customHeight="1">
      <c r="A1715" s="483">
        <v>30022</v>
      </c>
      <c r="B1715" s="421" t="s">
        <v>1384</v>
      </c>
      <c r="C1715" s="421"/>
      <c r="D1715" s="421"/>
      <c r="E1715" s="422"/>
      <c r="F1715" s="423">
        <v>1</v>
      </c>
      <c r="G1715" s="484">
        <v>1</v>
      </c>
      <c r="H1715" s="485">
        <v>0</v>
      </c>
      <c r="I1715" s="426">
        <v>60.1</v>
      </c>
      <c r="J1715" s="426">
        <v>39.61</v>
      </c>
      <c r="K1715" s="486">
        <v>60.1</v>
      </c>
    </row>
    <row r="1716" spans="1:11">
      <c r="A1716" s="483">
        <v>30025</v>
      </c>
      <c r="B1716" s="421" t="s">
        <v>1385</v>
      </c>
      <c r="C1716" s="421"/>
      <c r="D1716" s="421"/>
      <c r="E1716" s="422"/>
      <c r="F1716" s="423">
        <v>1</v>
      </c>
      <c r="G1716" s="484">
        <v>1</v>
      </c>
      <c r="H1716" s="485">
        <v>0</v>
      </c>
      <c r="I1716" s="426">
        <v>494.54</v>
      </c>
      <c r="J1716" s="426">
        <v>263.12</v>
      </c>
      <c r="K1716" s="486">
        <v>494.54</v>
      </c>
    </row>
    <row r="1717" spans="1:11">
      <c r="A1717" s="420"/>
      <c r="B1717" s="421"/>
      <c r="C1717" s="421"/>
      <c r="D1717" s="421"/>
      <c r="E1717" s="422"/>
      <c r="F1717" s="423"/>
      <c r="G1717" s="424"/>
      <c r="H1717" s="425"/>
      <c r="I1717" s="426"/>
      <c r="J1717" s="426"/>
      <c r="K1717" s="427"/>
    </row>
    <row r="1718" spans="1:11" s="194" customFormat="1">
      <c r="A1718" s="420"/>
      <c r="B1718" s="421"/>
      <c r="C1718" s="421"/>
      <c r="D1718" s="421"/>
      <c r="E1718" s="422"/>
      <c r="F1718" s="423"/>
      <c r="G1718" s="424"/>
      <c r="H1718" s="425"/>
      <c r="I1718" s="426"/>
      <c r="J1718" s="426"/>
      <c r="K1718" s="427"/>
    </row>
    <row r="1719" spans="1:11" s="194" customFormat="1">
      <c r="A1719" s="428"/>
      <c r="B1719" s="429"/>
      <c r="C1719" s="429"/>
      <c r="D1719" s="429"/>
      <c r="E1719" s="430"/>
      <c r="F1719" s="431"/>
      <c r="G1719" s="432"/>
      <c r="H1719" s="433"/>
      <c r="I1719" s="434"/>
      <c r="J1719" s="434"/>
      <c r="K1719" s="435"/>
    </row>
    <row r="1720" spans="1:11" s="194" customFormat="1">
      <c r="A1720" s="935" t="s">
        <v>1247</v>
      </c>
      <c r="B1720" s="936"/>
      <c r="C1720" s="936"/>
      <c r="D1720" s="936"/>
      <c r="E1720" s="936"/>
      <c r="F1720" s="834"/>
      <c r="G1720" s="834"/>
      <c r="H1720" s="834"/>
      <c r="I1720" s="834"/>
      <c r="J1720" s="835"/>
      <c r="K1720" s="436">
        <v>1142.8</v>
      </c>
    </row>
    <row r="1721" spans="1:11" s="194" customFormat="1">
      <c r="A1721" s="814" t="s">
        <v>1248</v>
      </c>
      <c r="B1721" s="815"/>
      <c r="C1721" s="815"/>
      <c r="D1721" s="815"/>
      <c r="E1721" s="815"/>
      <c r="F1721" s="437"/>
      <c r="G1721" s="437"/>
      <c r="H1721" s="921" t="s">
        <v>1239</v>
      </c>
      <c r="I1721" s="923" t="s">
        <v>1249</v>
      </c>
      <c r="J1721" s="925" t="s">
        <v>1250</v>
      </c>
      <c r="K1721" s="925" t="s">
        <v>1242</v>
      </c>
    </row>
    <row r="1722" spans="1:11" s="194" customFormat="1" ht="15">
      <c r="A1722" s="816"/>
      <c r="B1722" s="817"/>
      <c r="C1722" s="817"/>
      <c r="D1722" s="817"/>
      <c r="E1722" s="817"/>
      <c r="F1722" s="438"/>
      <c r="G1722" s="666"/>
      <c r="H1722" s="922"/>
      <c r="I1722" s="924"/>
      <c r="J1722" s="926"/>
      <c r="K1722" s="926"/>
    </row>
    <row r="1723" spans="1:11" s="194" customFormat="1">
      <c r="A1723" s="439">
        <v>20002</v>
      </c>
      <c r="B1723" s="927" t="s">
        <v>1251</v>
      </c>
      <c r="C1723" s="927"/>
      <c r="D1723" s="927"/>
      <c r="E1723" s="927"/>
      <c r="F1723" s="927"/>
      <c r="G1723" s="928"/>
      <c r="H1723" s="440">
        <v>1</v>
      </c>
      <c r="I1723" s="441" t="s">
        <v>1252</v>
      </c>
      <c r="J1723" s="442">
        <v>24.3</v>
      </c>
      <c r="K1723" s="442">
        <v>24.3</v>
      </c>
    </row>
    <row r="1724" spans="1:11" s="194" customFormat="1">
      <c r="A1724" s="443">
        <v>20031</v>
      </c>
      <c r="B1724" s="919" t="s">
        <v>1253</v>
      </c>
      <c r="C1724" s="919"/>
      <c r="D1724" s="919"/>
      <c r="E1724" s="919"/>
      <c r="F1724" s="919"/>
      <c r="G1724" s="920"/>
      <c r="H1724" s="440">
        <v>4</v>
      </c>
      <c r="I1724" s="441" t="s">
        <v>1252</v>
      </c>
      <c r="J1724" s="442">
        <v>13.64</v>
      </c>
      <c r="K1724" s="442">
        <v>54.56</v>
      </c>
    </row>
    <row r="1725" spans="1:11" s="194" customFormat="1">
      <c r="A1725" s="443">
        <v>11</v>
      </c>
      <c r="B1725" s="919" t="s">
        <v>1255</v>
      </c>
      <c r="C1725" s="919"/>
      <c r="D1725" s="919"/>
      <c r="E1725" s="919"/>
      <c r="F1725" s="919"/>
      <c r="G1725" s="920"/>
      <c r="H1725" s="440">
        <v>1.1200000000000001</v>
      </c>
      <c r="I1725" s="441" t="s">
        <v>1256</v>
      </c>
      <c r="J1725" s="442">
        <v>0</v>
      </c>
      <c r="K1725" s="442">
        <v>0.88</v>
      </c>
    </row>
    <row r="1726" spans="1:11">
      <c r="A1726" s="443">
        <v>12</v>
      </c>
      <c r="B1726" s="919" t="s">
        <v>1258</v>
      </c>
      <c r="C1726" s="919"/>
      <c r="D1726" s="919"/>
      <c r="E1726" s="919"/>
      <c r="F1726" s="919"/>
      <c r="G1726" s="920"/>
      <c r="H1726" s="440">
        <v>9.6</v>
      </c>
      <c r="I1726" s="441" t="s">
        <v>1256</v>
      </c>
      <c r="J1726" s="442">
        <v>0</v>
      </c>
      <c r="K1726" s="442">
        <v>7.57</v>
      </c>
    </row>
    <row r="1727" spans="1:11" ht="15.75" customHeight="1">
      <c r="A1727" s="443">
        <v>13</v>
      </c>
      <c r="B1727" s="919" t="s">
        <v>1260</v>
      </c>
      <c r="C1727" s="919"/>
      <c r="D1727" s="919"/>
      <c r="E1727" s="919"/>
      <c r="F1727" s="919"/>
      <c r="G1727" s="920"/>
      <c r="H1727" s="440">
        <v>4.79</v>
      </c>
      <c r="I1727" s="441" t="s">
        <v>1256</v>
      </c>
      <c r="J1727" s="442">
        <v>0</v>
      </c>
      <c r="K1727" s="442">
        <v>3.77</v>
      </c>
    </row>
    <row r="1728" spans="1:11" ht="21.75" customHeight="1">
      <c r="A1728" s="443">
        <v>14</v>
      </c>
      <c r="B1728" s="919" t="s">
        <v>1262</v>
      </c>
      <c r="C1728" s="919"/>
      <c r="D1728" s="919"/>
      <c r="E1728" s="919"/>
      <c r="F1728" s="919"/>
      <c r="G1728" s="920"/>
      <c r="H1728" s="440">
        <v>5</v>
      </c>
      <c r="I1728" s="441" t="s">
        <v>1256</v>
      </c>
      <c r="J1728" s="442">
        <v>0</v>
      </c>
      <c r="K1728" s="442">
        <v>3.94</v>
      </c>
    </row>
    <row r="1729" spans="1:11">
      <c r="A1729" s="444"/>
      <c r="B1729" s="919"/>
      <c r="C1729" s="919"/>
      <c r="D1729" s="919"/>
      <c r="E1729" s="919"/>
      <c r="F1729" s="919"/>
      <c r="G1729" s="920"/>
      <c r="H1729" s="440"/>
      <c r="I1729" s="441"/>
      <c r="J1729" s="426"/>
      <c r="K1729" s="426"/>
    </row>
    <row r="1730" spans="1:11">
      <c r="A1730" s="445"/>
      <c r="B1730" s="879"/>
      <c r="C1730" s="879"/>
      <c r="D1730" s="879"/>
      <c r="E1730" s="879"/>
      <c r="F1730" s="879"/>
      <c r="G1730" s="880"/>
      <c r="H1730" s="446"/>
      <c r="I1730" s="447"/>
      <c r="J1730" s="434"/>
      <c r="K1730" s="434"/>
    </row>
    <row r="1731" spans="1:11" ht="15">
      <c r="A1731" s="448"/>
      <c r="C1731" s="667"/>
      <c r="D1731" s="833" t="s">
        <v>1263</v>
      </c>
      <c r="E1731" s="834"/>
      <c r="F1731" s="834"/>
      <c r="G1731" s="834"/>
      <c r="H1731" s="834"/>
      <c r="I1731" s="834"/>
      <c r="J1731" s="835"/>
      <c r="K1731" s="449">
        <v>95.02</v>
      </c>
    </row>
    <row r="1732" spans="1:11">
      <c r="A1732" s="448" t="s">
        <v>1264</v>
      </c>
      <c r="B1732" s="437"/>
      <c r="C1732" s="450">
        <v>34.587500000000006</v>
      </c>
      <c r="D1732" s="881" t="s">
        <v>1265</v>
      </c>
      <c r="E1732" s="882"/>
      <c r="F1732" s="882"/>
      <c r="G1732" s="882"/>
      <c r="H1732" s="882"/>
      <c r="I1732" s="882"/>
      <c r="J1732" s="883"/>
      <c r="K1732" s="449">
        <v>1237.82</v>
      </c>
    </row>
    <row r="1733" spans="1:11">
      <c r="A1733" s="451"/>
      <c r="B1733" s="437"/>
      <c r="C1733" s="452"/>
      <c r="D1733" s="918" t="s">
        <v>1266</v>
      </c>
      <c r="E1733" s="918"/>
      <c r="F1733" s="834"/>
      <c r="G1733" s="834"/>
      <c r="H1733" s="834"/>
      <c r="I1733" s="834"/>
      <c r="J1733" s="835"/>
      <c r="K1733" s="449">
        <v>35.78</v>
      </c>
    </row>
    <row r="1734" spans="1:11">
      <c r="A1734" s="814" t="s">
        <v>1267</v>
      </c>
      <c r="B1734" s="815"/>
      <c r="C1734" s="815"/>
      <c r="D1734" s="815"/>
      <c r="E1734" s="815"/>
      <c r="F1734" s="818"/>
      <c r="G1734" s="820" t="s">
        <v>1268</v>
      </c>
      <c r="H1734" s="821"/>
      <c r="I1734" s="824" t="s">
        <v>1249</v>
      </c>
      <c r="J1734" s="813" t="s">
        <v>1269</v>
      </c>
      <c r="K1734" s="813" t="s">
        <v>1270</v>
      </c>
    </row>
    <row r="1735" spans="1:11">
      <c r="A1735" s="816"/>
      <c r="B1735" s="817"/>
      <c r="C1735" s="817"/>
      <c r="D1735" s="817"/>
      <c r="E1735" s="817"/>
      <c r="F1735" s="819"/>
      <c r="G1735" s="822"/>
      <c r="H1735" s="823"/>
      <c r="I1735" s="824"/>
      <c r="J1735" s="813"/>
      <c r="K1735" s="824"/>
    </row>
    <row r="1736" spans="1:11">
      <c r="A1736" s="443">
        <v>10020</v>
      </c>
      <c r="B1736" s="421" t="s">
        <v>1386</v>
      </c>
      <c r="C1736" s="421"/>
      <c r="D1736" s="421"/>
      <c r="E1736" s="421"/>
      <c r="F1736" s="414"/>
      <c r="G1736" s="825">
        <v>134.88</v>
      </c>
      <c r="H1736" s="826"/>
      <c r="I1736" s="453" t="s">
        <v>1295</v>
      </c>
      <c r="J1736" s="442">
        <v>0.27</v>
      </c>
      <c r="K1736" s="418">
        <v>36.409999999999997</v>
      </c>
    </row>
    <row r="1737" spans="1:11">
      <c r="A1737" s="443">
        <v>10032</v>
      </c>
      <c r="B1737" s="421" t="s">
        <v>1387</v>
      </c>
      <c r="C1737" s="421"/>
      <c r="D1737" s="421"/>
      <c r="E1737" s="421"/>
      <c r="F1737" s="422"/>
      <c r="G1737" s="827">
        <v>19.660799999999998</v>
      </c>
      <c r="H1737" s="828"/>
      <c r="I1737" s="457" t="s">
        <v>1295</v>
      </c>
      <c r="J1737" s="442">
        <v>6</v>
      </c>
      <c r="K1737" s="442">
        <v>117.96</v>
      </c>
    </row>
    <row r="1738" spans="1:11">
      <c r="A1738" s="443">
        <v>10081</v>
      </c>
      <c r="B1738" s="421" t="s">
        <v>1388</v>
      </c>
      <c r="C1738" s="421"/>
      <c r="D1738" s="421"/>
      <c r="E1738" s="421"/>
      <c r="F1738" s="422"/>
      <c r="G1738" s="827">
        <v>0.75060000000000004</v>
      </c>
      <c r="H1738" s="828"/>
      <c r="I1738" s="457" t="s">
        <v>1310</v>
      </c>
      <c r="J1738" s="442">
        <v>106.66</v>
      </c>
      <c r="K1738" s="442">
        <v>80.05</v>
      </c>
    </row>
    <row r="1739" spans="1:11">
      <c r="A1739" s="443">
        <v>10082</v>
      </c>
      <c r="B1739" s="421" t="s">
        <v>1370</v>
      </c>
      <c r="C1739" s="421"/>
      <c r="D1739" s="421"/>
      <c r="E1739" s="421"/>
      <c r="F1739" s="422"/>
      <c r="G1739" s="827">
        <v>0.29980000000000001</v>
      </c>
      <c r="H1739" s="828"/>
      <c r="I1739" s="457" t="s">
        <v>1310</v>
      </c>
      <c r="J1739" s="442">
        <v>93.53</v>
      </c>
      <c r="K1739" s="442">
        <v>28.04</v>
      </c>
    </row>
    <row r="1740" spans="1:11">
      <c r="A1740" s="443">
        <v>10094</v>
      </c>
      <c r="B1740" s="421" t="s">
        <v>1389</v>
      </c>
      <c r="C1740" s="421"/>
      <c r="D1740" s="421"/>
      <c r="E1740" s="421"/>
      <c r="F1740" s="422"/>
      <c r="G1740" s="827">
        <v>0.32969999999999999</v>
      </c>
      <c r="H1740" s="828"/>
      <c r="I1740" s="457" t="s">
        <v>1310</v>
      </c>
      <c r="J1740" s="442">
        <v>103.31</v>
      </c>
      <c r="K1740" s="442">
        <v>34.06</v>
      </c>
    </row>
    <row r="1741" spans="1:11">
      <c r="A1741" s="444"/>
      <c r="B1741" s="421"/>
      <c r="C1741" s="421"/>
      <c r="D1741" s="421"/>
      <c r="E1741" s="421"/>
      <c r="F1741" s="422"/>
      <c r="G1741" s="827"/>
      <c r="H1741" s="828"/>
      <c r="I1741" s="457"/>
      <c r="J1741" s="458"/>
      <c r="K1741" s="426"/>
    </row>
    <row r="1742" spans="1:11">
      <c r="A1742" s="833" t="s">
        <v>1271</v>
      </c>
      <c r="B1742" s="834"/>
      <c r="C1742" s="834"/>
      <c r="D1742" s="834"/>
      <c r="E1742" s="834"/>
      <c r="F1742" s="834"/>
      <c r="G1742" s="834"/>
      <c r="H1742" s="834"/>
      <c r="I1742" s="834"/>
      <c r="J1742" s="835"/>
      <c r="K1742" s="449">
        <v>296.52000000000004</v>
      </c>
    </row>
    <row r="1743" spans="1:11">
      <c r="A1743" s="814" t="s">
        <v>1272</v>
      </c>
      <c r="B1743" s="815"/>
      <c r="C1743" s="815"/>
      <c r="D1743" s="815"/>
      <c r="E1743" s="815"/>
      <c r="F1743" s="818"/>
      <c r="G1743" s="820" t="s">
        <v>1268</v>
      </c>
      <c r="H1743" s="821"/>
      <c r="I1743" s="824" t="s">
        <v>1249</v>
      </c>
      <c r="J1743" s="813" t="s">
        <v>1269</v>
      </c>
      <c r="K1743" s="813" t="s">
        <v>1270</v>
      </c>
    </row>
    <row r="1744" spans="1:11">
      <c r="A1744" s="816"/>
      <c r="B1744" s="817"/>
      <c r="C1744" s="817"/>
      <c r="D1744" s="817"/>
      <c r="E1744" s="817"/>
      <c r="F1744" s="819"/>
      <c r="G1744" s="822"/>
      <c r="H1744" s="823"/>
      <c r="I1744" s="824"/>
      <c r="J1744" s="813"/>
      <c r="K1744" s="824"/>
    </row>
    <row r="1745" spans="1:11">
      <c r="A1745" s="444"/>
      <c r="B1745" s="421"/>
      <c r="C1745" s="421"/>
      <c r="D1745" s="421"/>
      <c r="E1745" s="421"/>
      <c r="F1745" s="422"/>
      <c r="G1745" s="827"/>
      <c r="H1745" s="828"/>
      <c r="I1745" s="457"/>
      <c r="J1745" s="458"/>
      <c r="K1745" s="426"/>
    </row>
    <row r="1746" spans="1:11">
      <c r="A1746" s="444"/>
      <c r="B1746" s="421"/>
      <c r="C1746" s="421"/>
      <c r="D1746" s="421"/>
      <c r="E1746" s="421"/>
      <c r="F1746" s="422"/>
      <c r="G1746" s="827"/>
      <c r="H1746" s="828"/>
      <c r="I1746" s="457"/>
      <c r="J1746" s="458"/>
      <c r="K1746" s="426"/>
    </row>
    <row r="1747" spans="1:11">
      <c r="A1747" s="444"/>
      <c r="B1747" s="421"/>
      <c r="C1747" s="421"/>
      <c r="D1747" s="421"/>
      <c r="E1747" s="421"/>
      <c r="F1747" s="422"/>
      <c r="G1747" s="827"/>
      <c r="H1747" s="828"/>
      <c r="I1747" s="457"/>
      <c r="J1747" s="458"/>
      <c r="K1747" s="426"/>
    </row>
    <row r="1748" spans="1:11">
      <c r="A1748" s="445"/>
      <c r="B1748" s="429"/>
      <c r="C1748" s="429"/>
      <c r="D1748" s="429"/>
      <c r="E1748" s="429"/>
      <c r="F1748" s="430"/>
      <c r="G1748" s="831"/>
      <c r="H1748" s="832"/>
      <c r="I1748" s="460"/>
      <c r="J1748" s="461"/>
      <c r="K1748" s="434"/>
    </row>
    <row r="1749" spans="1:11">
      <c r="A1749" s="833" t="s">
        <v>1273</v>
      </c>
      <c r="B1749" s="834"/>
      <c r="C1749" s="834"/>
      <c r="D1749" s="834"/>
      <c r="E1749" s="834"/>
      <c r="F1749" s="834"/>
      <c r="G1749" s="834"/>
      <c r="H1749" s="834"/>
      <c r="I1749" s="834"/>
      <c r="J1749" s="835"/>
      <c r="K1749" s="459"/>
    </row>
    <row r="1750" spans="1:11">
      <c r="A1750" s="814" t="s">
        <v>1274</v>
      </c>
      <c r="B1750" s="815"/>
      <c r="C1750" s="815"/>
      <c r="D1750" s="815"/>
      <c r="E1750" s="815"/>
      <c r="F1750" s="818"/>
      <c r="G1750" s="820" t="s">
        <v>1268</v>
      </c>
      <c r="H1750" s="821"/>
      <c r="I1750" s="824" t="s">
        <v>1249</v>
      </c>
      <c r="J1750" s="813" t="s">
        <v>1269</v>
      </c>
      <c r="K1750" s="813" t="s">
        <v>1270</v>
      </c>
    </row>
    <row r="1751" spans="1:11">
      <c r="A1751" s="816"/>
      <c r="B1751" s="817"/>
      <c r="C1751" s="817"/>
      <c r="D1751" s="817"/>
      <c r="E1751" s="817"/>
      <c r="F1751" s="819"/>
      <c r="G1751" s="822"/>
      <c r="H1751" s="823"/>
      <c r="I1751" s="824"/>
      <c r="J1751" s="813"/>
      <c r="K1751" s="824"/>
    </row>
    <row r="1752" spans="1:11">
      <c r="A1752" s="444"/>
      <c r="B1752" s="421"/>
      <c r="C1752" s="421"/>
      <c r="D1752" s="421"/>
      <c r="E1752" s="421"/>
      <c r="F1752" s="422"/>
      <c r="G1752" s="827"/>
      <c r="H1752" s="828"/>
      <c r="I1752" s="457"/>
      <c r="J1752" s="458"/>
      <c r="K1752" s="426"/>
    </row>
    <row r="1753" spans="1:11">
      <c r="A1753" s="444"/>
      <c r="B1753" s="421"/>
      <c r="C1753" s="421"/>
      <c r="D1753" s="421"/>
      <c r="E1753" s="421"/>
      <c r="F1753" s="422"/>
      <c r="G1753" s="827"/>
      <c r="H1753" s="828"/>
      <c r="I1753" s="457"/>
      <c r="J1753" s="458"/>
      <c r="K1753" s="426"/>
    </row>
    <row r="1754" spans="1:11">
      <c r="A1754" s="444"/>
      <c r="B1754" s="421"/>
      <c r="C1754" s="421"/>
      <c r="D1754" s="421"/>
      <c r="E1754" s="421"/>
      <c r="F1754" s="422"/>
      <c r="G1754" s="827"/>
      <c r="H1754" s="828"/>
      <c r="I1754" s="457"/>
      <c r="J1754" s="458"/>
      <c r="K1754" s="426"/>
    </row>
    <row r="1755" spans="1:11">
      <c r="A1755" s="445"/>
      <c r="B1755" s="429"/>
      <c r="C1755" s="429"/>
      <c r="D1755" s="429"/>
      <c r="E1755" s="429"/>
      <c r="F1755" s="430"/>
      <c r="G1755" s="831"/>
      <c r="H1755" s="832"/>
      <c r="I1755" s="460"/>
      <c r="J1755" s="461"/>
      <c r="K1755" s="434"/>
    </row>
    <row r="1756" spans="1:11">
      <c r="A1756" s="833" t="s">
        <v>1275</v>
      </c>
      <c r="B1756" s="834"/>
      <c r="C1756" s="834"/>
      <c r="D1756" s="834"/>
      <c r="E1756" s="834"/>
      <c r="F1756" s="834"/>
      <c r="G1756" s="834"/>
      <c r="H1756" s="834"/>
      <c r="I1756" s="834"/>
      <c r="J1756" s="835"/>
      <c r="K1756" s="459"/>
    </row>
    <row r="1757" spans="1:11">
      <c r="A1757" s="814" t="s">
        <v>1276</v>
      </c>
      <c r="B1757" s="869"/>
      <c r="C1757" s="872" t="s">
        <v>1277</v>
      </c>
      <c r="D1757" s="462" t="s">
        <v>984</v>
      </c>
      <c r="E1757" s="874" t="s">
        <v>889</v>
      </c>
      <c r="F1757" s="874"/>
      <c r="G1757" s="875"/>
      <c r="H1757" s="876" t="s">
        <v>1278</v>
      </c>
      <c r="I1757" s="877"/>
      <c r="J1757" s="878"/>
      <c r="K1757" s="829" t="s">
        <v>1279</v>
      </c>
    </row>
    <row r="1758" spans="1:11">
      <c r="A1758" s="870"/>
      <c r="B1758" s="871"/>
      <c r="C1758" s="873"/>
      <c r="D1758" s="464"/>
      <c r="E1758" s="463" t="s">
        <v>1280</v>
      </c>
      <c r="F1758" s="465" t="s">
        <v>1281</v>
      </c>
      <c r="G1758" s="466" t="s">
        <v>1282</v>
      </c>
      <c r="H1758" s="463" t="s">
        <v>1280</v>
      </c>
      <c r="I1758" s="465" t="s">
        <v>1281</v>
      </c>
      <c r="J1758" s="465" t="s">
        <v>1282</v>
      </c>
      <c r="K1758" s="830"/>
    </row>
    <row r="1759" spans="1:11">
      <c r="A1759" s="467"/>
      <c r="B1759" s="414"/>
      <c r="C1759" s="468"/>
      <c r="D1759" s="469"/>
      <c r="E1759" s="470"/>
      <c r="F1759" s="471"/>
      <c r="G1759" s="472"/>
      <c r="H1759" s="456"/>
      <c r="I1759" s="456"/>
      <c r="J1759" s="473"/>
      <c r="K1759" s="455"/>
    </row>
    <row r="1760" spans="1:11">
      <c r="A1760" s="444"/>
      <c r="B1760" s="421"/>
      <c r="C1760" s="468"/>
      <c r="D1760" s="474"/>
      <c r="E1760" s="475"/>
      <c r="F1760" s="476"/>
      <c r="G1760" s="477"/>
      <c r="H1760" s="456"/>
      <c r="I1760" s="456"/>
      <c r="J1760" s="473"/>
      <c r="K1760" s="426"/>
    </row>
    <row r="1761" spans="1:11">
      <c r="A1761" s="444"/>
      <c r="B1761" s="421"/>
      <c r="C1761" s="468"/>
      <c r="D1761" s="474"/>
      <c r="E1761" s="475"/>
      <c r="F1761" s="476"/>
      <c r="G1761" s="477"/>
      <c r="H1761" s="456"/>
      <c r="I1761" s="456"/>
      <c r="J1761" s="473"/>
      <c r="K1761" s="426"/>
    </row>
    <row r="1762" spans="1:11">
      <c r="A1762" s="445"/>
      <c r="B1762" s="429"/>
      <c r="C1762" s="478"/>
      <c r="D1762" s="479"/>
      <c r="E1762" s="480"/>
      <c r="F1762" s="481"/>
      <c r="G1762" s="482"/>
      <c r="H1762" s="456"/>
      <c r="I1762" s="456"/>
      <c r="J1762" s="473"/>
      <c r="K1762" s="434"/>
    </row>
    <row r="1763" spans="1:11">
      <c r="A1763" s="811" t="s">
        <v>1283</v>
      </c>
      <c r="B1763" s="809"/>
      <c r="C1763" s="809"/>
      <c r="D1763" s="812"/>
      <c r="E1763" s="809"/>
      <c r="F1763" s="809"/>
      <c r="G1763" s="809"/>
      <c r="H1763" s="809"/>
      <c r="I1763" s="809"/>
      <c r="J1763" s="810"/>
      <c r="K1763" s="459"/>
    </row>
    <row r="1764" spans="1:11">
      <c r="A1764" s="808" t="s">
        <v>1284</v>
      </c>
      <c r="B1764" s="809"/>
      <c r="C1764" s="809"/>
      <c r="D1764" s="809"/>
      <c r="E1764" s="809"/>
      <c r="F1764" s="809"/>
      <c r="G1764" s="809"/>
      <c r="H1764" s="809"/>
      <c r="I1764" s="809"/>
      <c r="J1764" s="810"/>
      <c r="K1764" s="449">
        <v>332.30000000000007</v>
      </c>
    </row>
    <row r="1765" spans="1:11">
      <c r="A1765" s="808" t="s">
        <v>1225</v>
      </c>
      <c r="B1765" s="809"/>
      <c r="C1765" s="809"/>
      <c r="D1765" s="809"/>
      <c r="E1765" s="809"/>
      <c r="F1765" s="809"/>
      <c r="G1765" s="809"/>
      <c r="H1765" s="809"/>
      <c r="I1765" s="809"/>
      <c r="J1765" s="810"/>
      <c r="K1765" s="449">
        <v>68.45</v>
      </c>
    </row>
    <row r="1766" spans="1:11">
      <c r="A1766" s="808" t="s">
        <v>1285</v>
      </c>
      <c r="B1766" s="809"/>
      <c r="C1766" s="809"/>
      <c r="D1766" s="809"/>
      <c r="E1766" s="809"/>
      <c r="F1766" s="809"/>
      <c r="G1766" s="809"/>
      <c r="H1766" s="809"/>
      <c r="I1766" s="809"/>
      <c r="J1766" s="810"/>
      <c r="K1766" s="449">
        <v>400.75000000000006</v>
      </c>
    </row>
    <row r="1769" spans="1:11">
      <c r="A1769" s="937" t="s">
        <v>1226</v>
      </c>
      <c r="B1769" s="938"/>
      <c r="C1769" s="938"/>
      <c r="D1769" s="938"/>
      <c r="E1769" s="938"/>
      <c r="F1769" s="938"/>
      <c r="G1769" s="938"/>
      <c r="H1769" s="938"/>
      <c r="I1769" s="938"/>
      <c r="J1769" s="938"/>
      <c r="K1769" s="939"/>
    </row>
    <row r="1770" spans="1:11">
      <c r="A1770" s="393" t="s">
        <v>1227</v>
      </c>
      <c r="B1770" s="394"/>
      <c r="C1770" s="940"/>
      <c r="D1770" s="940"/>
      <c r="E1770" s="940"/>
      <c r="F1770" s="940"/>
      <c r="G1770" s="940"/>
      <c r="H1770" s="940"/>
      <c r="I1770" s="940"/>
      <c r="J1770" s="940"/>
      <c r="K1770" s="941"/>
    </row>
    <row r="1771" spans="1:11">
      <c r="A1771" s="393" t="s">
        <v>1228</v>
      </c>
      <c r="B1771" s="394"/>
      <c r="C1771" s="395" t="s">
        <v>1229</v>
      </c>
      <c r="E1771" s="942"/>
      <c r="F1771" s="942"/>
      <c r="G1771" s="942"/>
      <c r="H1771" s="397"/>
      <c r="I1771" s="395" t="s">
        <v>1230</v>
      </c>
      <c r="J1771" s="943"/>
      <c r="K1771" s="944"/>
    </row>
    <row r="1772" spans="1:11">
      <c r="A1772" s="398" t="s">
        <v>1231</v>
      </c>
      <c r="B1772" s="399" t="s">
        <v>1390</v>
      </c>
      <c r="C1772" s="400"/>
      <c r="D1772" s="400"/>
      <c r="E1772" s="400"/>
      <c r="F1772" s="400"/>
      <c r="G1772" s="400"/>
      <c r="H1772" s="400"/>
      <c r="I1772" s="400"/>
      <c r="J1772" s="400"/>
      <c r="K1772" s="401"/>
    </row>
    <row r="1773" spans="1:11">
      <c r="A1773" s="402" t="s">
        <v>1233</v>
      </c>
      <c r="B1773" s="403"/>
      <c r="D1773" s="404"/>
      <c r="E1773" s="404"/>
      <c r="F1773" s="404"/>
      <c r="G1773" s="404"/>
      <c r="H1773" s="404"/>
      <c r="I1773" s="405"/>
      <c r="J1773" s="406" t="s">
        <v>1234</v>
      </c>
      <c r="K1773" s="407"/>
    </row>
    <row r="1774" spans="1:11">
      <c r="A1774" s="929" t="s">
        <v>1391</v>
      </c>
      <c r="B1774" s="930"/>
      <c r="C1774" s="930"/>
      <c r="D1774" s="930"/>
      <c r="E1774" s="930"/>
      <c r="F1774" s="930"/>
      <c r="G1774" s="930"/>
      <c r="H1774" s="930"/>
      <c r="I1774" s="931"/>
      <c r="J1774" s="408" t="s">
        <v>1236</v>
      </c>
      <c r="K1774" s="407" t="s">
        <v>1392</v>
      </c>
    </row>
    <row r="1775" spans="1:11">
      <c r="A1775" s="870" t="s">
        <v>1238</v>
      </c>
      <c r="B1775" s="932"/>
      <c r="C1775" s="815"/>
      <c r="D1775" s="815"/>
      <c r="E1775" s="869"/>
      <c r="F1775" s="409" t="s">
        <v>1239</v>
      </c>
      <c r="G1775" s="933" t="s">
        <v>1240</v>
      </c>
      <c r="H1775" s="934"/>
      <c r="I1775" s="830" t="s">
        <v>1241</v>
      </c>
      <c r="J1775" s="830"/>
      <c r="K1775" s="925" t="s">
        <v>1242</v>
      </c>
    </row>
    <row r="1776" spans="1:11">
      <c r="A1776" s="870"/>
      <c r="B1776" s="932"/>
      <c r="C1776" s="932"/>
      <c r="D1776" s="932"/>
      <c r="E1776" s="871"/>
      <c r="F1776" s="409"/>
      <c r="G1776" s="409" t="s">
        <v>1243</v>
      </c>
      <c r="H1776" s="410" t="s">
        <v>1244</v>
      </c>
      <c r="I1776" s="409" t="s">
        <v>1245</v>
      </c>
      <c r="J1776" s="409" t="s">
        <v>1244</v>
      </c>
      <c r="K1776" s="926"/>
    </row>
    <row r="1777" spans="1:11">
      <c r="A1777" s="498"/>
      <c r="B1777" s="413"/>
      <c r="C1777" s="413"/>
      <c r="D1777" s="413"/>
      <c r="E1777" s="414"/>
      <c r="F1777" s="415"/>
      <c r="G1777" s="499"/>
      <c r="H1777" s="500"/>
      <c r="I1777" s="455"/>
      <c r="J1777" s="455"/>
      <c r="K1777" s="501"/>
    </row>
    <row r="1778" spans="1:11" ht="23.25" customHeight="1">
      <c r="A1778" s="420"/>
      <c r="B1778" s="421"/>
      <c r="C1778" s="421"/>
      <c r="D1778" s="421"/>
      <c r="E1778" s="422"/>
      <c r="F1778" s="423"/>
      <c r="G1778" s="424"/>
      <c r="H1778" s="425"/>
      <c r="I1778" s="426"/>
      <c r="J1778" s="426"/>
      <c r="K1778" s="427"/>
    </row>
    <row r="1779" spans="1:11">
      <c r="A1779" s="420"/>
      <c r="B1779" s="421"/>
      <c r="C1779" s="421"/>
      <c r="D1779" s="421"/>
      <c r="E1779" s="422"/>
      <c r="F1779" s="423"/>
      <c r="G1779" s="424"/>
      <c r="H1779" s="425"/>
      <c r="I1779" s="426"/>
      <c r="J1779" s="426"/>
      <c r="K1779" s="427"/>
    </row>
    <row r="1780" spans="1:11">
      <c r="A1780" s="420"/>
      <c r="B1780" s="421"/>
      <c r="C1780" s="421"/>
      <c r="D1780" s="421"/>
      <c r="E1780" s="422"/>
      <c r="F1780" s="423"/>
      <c r="G1780" s="424"/>
      <c r="H1780" s="425"/>
      <c r="I1780" s="426"/>
      <c r="J1780" s="426"/>
      <c r="K1780" s="427"/>
    </row>
    <row r="1781" spans="1:11" s="194" customFormat="1">
      <c r="A1781" s="420"/>
      <c r="B1781" s="421"/>
      <c r="C1781" s="421"/>
      <c r="D1781" s="421"/>
      <c r="E1781" s="422"/>
      <c r="F1781" s="423"/>
      <c r="G1781" s="424"/>
      <c r="H1781" s="425"/>
      <c r="I1781" s="426"/>
      <c r="J1781" s="426"/>
      <c r="K1781" s="427"/>
    </row>
    <row r="1782" spans="1:11" s="194" customFormat="1">
      <c r="A1782" s="420"/>
      <c r="B1782" s="421"/>
      <c r="C1782" s="421"/>
      <c r="D1782" s="421"/>
      <c r="E1782" s="422"/>
      <c r="F1782" s="423"/>
      <c r="G1782" s="424"/>
      <c r="H1782" s="425"/>
      <c r="I1782" s="426"/>
      <c r="J1782" s="426"/>
      <c r="K1782" s="427"/>
    </row>
    <row r="1783" spans="1:11" s="194" customFormat="1">
      <c r="A1783" s="420"/>
      <c r="B1783" s="421"/>
      <c r="C1783" s="421"/>
      <c r="D1783" s="421"/>
      <c r="E1783" s="422"/>
      <c r="F1783" s="423"/>
      <c r="G1783" s="424"/>
      <c r="H1783" s="425"/>
      <c r="I1783" s="426"/>
      <c r="J1783" s="426"/>
      <c r="K1783" s="427"/>
    </row>
    <row r="1784" spans="1:11" s="194" customFormat="1">
      <c r="A1784" s="428"/>
      <c r="B1784" s="429"/>
      <c r="C1784" s="429"/>
      <c r="D1784" s="429"/>
      <c r="E1784" s="430"/>
      <c r="F1784" s="431"/>
      <c r="G1784" s="432"/>
      <c r="H1784" s="433"/>
      <c r="I1784" s="434"/>
      <c r="J1784" s="434"/>
      <c r="K1784" s="435"/>
    </row>
    <row r="1785" spans="1:11" s="194" customFormat="1">
      <c r="A1785" s="935" t="s">
        <v>1247</v>
      </c>
      <c r="B1785" s="936"/>
      <c r="C1785" s="936"/>
      <c r="D1785" s="936"/>
      <c r="E1785" s="936"/>
      <c r="F1785" s="834"/>
      <c r="G1785" s="834"/>
      <c r="H1785" s="834"/>
      <c r="I1785" s="834"/>
      <c r="J1785" s="835"/>
      <c r="K1785" s="502"/>
    </row>
    <row r="1786" spans="1:11" s="194" customFormat="1">
      <c r="A1786" s="814" t="s">
        <v>1248</v>
      </c>
      <c r="B1786" s="815"/>
      <c r="C1786" s="815"/>
      <c r="D1786" s="815"/>
      <c r="E1786" s="815"/>
      <c r="F1786" s="437"/>
      <c r="G1786" s="437"/>
      <c r="H1786" s="921" t="s">
        <v>1239</v>
      </c>
      <c r="I1786" s="923" t="s">
        <v>1249</v>
      </c>
      <c r="J1786" s="925" t="s">
        <v>1250</v>
      </c>
      <c r="K1786" s="925" t="s">
        <v>1242</v>
      </c>
    </row>
    <row r="1787" spans="1:11" s="194" customFormat="1" ht="15">
      <c r="A1787" s="816"/>
      <c r="B1787" s="817"/>
      <c r="C1787" s="817"/>
      <c r="D1787" s="817"/>
      <c r="E1787" s="817"/>
      <c r="F1787" s="438"/>
      <c r="G1787" s="666"/>
      <c r="H1787" s="922"/>
      <c r="I1787" s="924"/>
      <c r="J1787" s="926"/>
      <c r="K1787" s="926"/>
    </row>
    <row r="1788" spans="1:11" s="194" customFormat="1">
      <c r="A1788" s="439">
        <v>20002</v>
      </c>
      <c r="B1788" s="927" t="s">
        <v>1251</v>
      </c>
      <c r="C1788" s="927"/>
      <c r="D1788" s="927"/>
      <c r="E1788" s="927"/>
      <c r="F1788" s="927"/>
      <c r="G1788" s="928"/>
      <c r="H1788" s="440">
        <v>0.15</v>
      </c>
      <c r="I1788" s="441" t="s">
        <v>1252</v>
      </c>
      <c r="J1788" s="442">
        <v>24.3</v>
      </c>
      <c r="K1788" s="442">
        <v>3.64</v>
      </c>
    </row>
    <row r="1789" spans="1:11">
      <c r="A1789" s="443">
        <v>11</v>
      </c>
      <c r="B1789" s="919" t="s">
        <v>1255</v>
      </c>
      <c r="C1789" s="919"/>
      <c r="D1789" s="919"/>
      <c r="E1789" s="919"/>
      <c r="F1789" s="919"/>
      <c r="G1789" s="920"/>
      <c r="H1789" s="440">
        <v>1.1200000000000001</v>
      </c>
      <c r="I1789" s="441" t="s">
        <v>1256</v>
      </c>
      <c r="J1789" s="442">
        <v>0</v>
      </c>
      <c r="K1789" s="442">
        <v>0.04</v>
      </c>
    </row>
    <row r="1790" spans="1:11" ht="15.75" customHeight="1">
      <c r="A1790" s="443">
        <v>12</v>
      </c>
      <c r="B1790" s="919" t="s">
        <v>1258</v>
      </c>
      <c r="C1790" s="919"/>
      <c r="D1790" s="919"/>
      <c r="E1790" s="919"/>
      <c r="F1790" s="919"/>
      <c r="G1790" s="920"/>
      <c r="H1790" s="440">
        <v>9.6</v>
      </c>
      <c r="I1790" s="441" t="s">
        <v>1256</v>
      </c>
      <c r="J1790" s="442">
        <v>0</v>
      </c>
      <c r="K1790" s="442">
        <v>0.34</v>
      </c>
    </row>
    <row r="1791" spans="1:11" ht="21.75" customHeight="1">
      <c r="A1791" s="443">
        <v>13</v>
      </c>
      <c r="B1791" s="919" t="s">
        <v>1260</v>
      </c>
      <c r="C1791" s="919"/>
      <c r="D1791" s="919"/>
      <c r="E1791" s="919"/>
      <c r="F1791" s="919"/>
      <c r="G1791" s="920"/>
      <c r="H1791" s="440">
        <v>4.79</v>
      </c>
      <c r="I1791" s="441" t="s">
        <v>1256</v>
      </c>
      <c r="J1791" s="442">
        <v>0</v>
      </c>
      <c r="K1791" s="442">
        <v>0.17</v>
      </c>
    </row>
    <row r="1792" spans="1:11">
      <c r="A1792" s="444"/>
      <c r="B1792" s="919"/>
      <c r="C1792" s="919"/>
      <c r="D1792" s="919"/>
      <c r="E1792" s="919"/>
      <c r="F1792" s="919"/>
      <c r="G1792" s="920"/>
      <c r="H1792" s="440"/>
      <c r="I1792" s="441"/>
      <c r="J1792" s="426"/>
      <c r="K1792" s="426"/>
    </row>
    <row r="1793" spans="1:11">
      <c r="A1793" s="444"/>
      <c r="B1793" s="919"/>
      <c r="C1793" s="919"/>
      <c r="D1793" s="919"/>
      <c r="E1793" s="919"/>
      <c r="F1793" s="919"/>
      <c r="G1793" s="920"/>
      <c r="H1793" s="440"/>
      <c r="I1793" s="441"/>
      <c r="J1793" s="426"/>
      <c r="K1793" s="426"/>
    </row>
    <row r="1794" spans="1:11">
      <c r="A1794" s="444"/>
      <c r="B1794" s="919"/>
      <c r="C1794" s="919"/>
      <c r="D1794" s="919"/>
      <c r="E1794" s="919"/>
      <c r="F1794" s="919"/>
      <c r="G1794" s="920"/>
      <c r="H1794" s="440"/>
      <c r="I1794" s="441"/>
      <c r="J1794" s="426"/>
      <c r="K1794" s="426"/>
    </row>
    <row r="1795" spans="1:11">
      <c r="A1795" s="445"/>
      <c r="B1795" s="879"/>
      <c r="C1795" s="879"/>
      <c r="D1795" s="879"/>
      <c r="E1795" s="879"/>
      <c r="F1795" s="879"/>
      <c r="G1795" s="880"/>
      <c r="H1795" s="446"/>
      <c r="I1795" s="447"/>
      <c r="J1795" s="434"/>
      <c r="K1795" s="434"/>
    </row>
    <row r="1796" spans="1:11" ht="15">
      <c r="A1796" s="448"/>
      <c r="C1796" s="667"/>
      <c r="D1796" s="833" t="s">
        <v>1263</v>
      </c>
      <c r="E1796" s="834"/>
      <c r="F1796" s="834"/>
      <c r="G1796" s="834"/>
      <c r="H1796" s="834"/>
      <c r="I1796" s="834"/>
      <c r="J1796" s="835"/>
      <c r="K1796" s="449">
        <v>4.1900000000000004</v>
      </c>
    </row>
    <row r="1797" spans="1:11">
      <c r="A1797" s="448" t="s">
        <v>1264</v>
      </c>
      <c r="B1797" s="437"/>
      <c r="C1797" s="450">
        <v>1</v>
      </c>
      <c r="D1797" s="881" t="s">
        <v>1265</v>
      </c>
      <c r="E1797" s="882"/>
      <c r="F1797" s="882"/>
      <c r="G1797" s="882"/>
      <c r="H1797" s="882"/>
      <c r="I1797" s="882"/>
      <c r="J1797" s="883"/>
      <c r="K1797" s="449">
        <v>4.1900000000000004</v>
      </c>
    </row>
    <row r="1798" spans="1:11">
      <c r="A1798" s="451"/>
      <c r="B1798" s="437"/>
      <c r="C1798" s="452"/>
      <c r="D1798" s="918" t="s">
        <v>1266</v>
      </c>
      <c r="E1798" s="918"/>
      <c r="F1798" s="834"/>
      <c r="G1798" s="834"/>
      <c r="H1798" s="834"/>
      <c r="I1798" s="834"/>
      <c r="J1798" s="835"/>
      <c r="K1798" s="449">
        <v>4.1900000000000004</v>
      </c>
    </row>
    <row r="1799" spans="1:11">
      <c r="A1799" s="814" t="s">
        <v>1267</v>
      </c>
      <c r="B1799" s="815"/>
      <c r="C1799" s="815"/>
      <c r="D1799" s="815"/>
      <c r="E1799" s="815"/>
      <c r="F1799" s="818"/>
      <c r="G1799" s="820" t="s">
        <v>1268</v>
      </c>
      <c r="H1799" s="821"/>
      <c r="I1799" s="824" t="s">
        <v>1249</v>
      </c>
      <c r="J1799" s="813" t="s">
        <v>1269</v>
      </c>
      <c r="K1799" s="813" t="s">
        <v>1270</v>
      </c>
    </row>
    <row r="1800" spans="1:11">
      <c r="A1800" s="816"/>
      <c r="B1800" s="817"/>
      <c r="C1800" s="817"/>
      <c r="D1800" s="817"/>
      <c r="E1800" s="817"/>
      <c r="F1800" s="819"/>
      <c r="G1800" s="822"/>
      <c r="H1800" s="823"/>
      <c r="I1800" s="824"/>
      <c r="J1800" s="813"/>
      <c r="K1800" s="824"/>
    </row>
    <row r="1801" spans="1:11">
      <c r="A1801" s="444"/>
      <c r="B1801" s="421"/>
      <c r="C1801" s="421"/>
      <c r="D1801" s="421"/>
      <c r="E1801" s="421"/>
      <c r="F1801" s="414"/>
      <c r="G1801" s="825"/>
      <c r="H1801" s="826"/>
      <c r="I1801" s="453"/>
      <c r="J1801" s="454"/>
      <c r="K1801" s="455"/>
    </row>
    <row r="1802" spans="1:11">
      <c r="A1802" s="444"/>
      <c r="B1802" s="421"/>
      <c r="C1802" s="421"/>
      <c r="D1802" s="421"/>
      <c r="E1802" s="421"/>
      <c r="F1802" s="422"/>
      <c r="G1802" s="827"/>
      <c r="H1802" s="828"/>
      <c r="I1802" s="457"/>
      <c r="J1802" s="458"/>
      <c r="K1802" s="426"/>
    </row>
    <row r="1803" spans="1:11">
      <c r="A1803" s="444"/>
      <c r="B1803" s="421"/>
      <c r="C1803" s="421"/>
      <c r="D1803" s="421"/>
      <c r="E1803" s="421"/>
      <c r="F1803" s="422"/>
      <c r="G1803" s="827"/>
      <c r="H1803" s="828"/>
      <c r="I1803" s="457"/>
      <c r="J1803" s="458"/>
      <c r="K1803" s="426"/>
    </row>
    <row r="1804" spans="1:11">
      <c r="A1804" s="444"/>
      <c r="B1804" s="421"/>
      <c r="C1804" s="421"/>
      <c r="D1804" s="421"/>
      <c r="E1804" s="421"/>
      <c r="F1804" s="422"/>
      <c r="G1804" s="827"/>
      <c r="H1804" s="828"/>
      <c r="I1804" s="457"/>
      <c r="J1804" s="458"/>
      <c r="K1804" s="426"/>
    </row>
    <row r="1805" spans="1:11">
      <c r="A1805" s="833" t="s">
        <v>1271</v>
      </c>
      <c r="B1805" s="834"/>
      <c r="C1805" s="834"/>
      <c r="D1805" s="834"/>
      <c r="E1805" s="834"/>
      <c r="F1805" s="834"/>
      <c r="G1805" s="834"/>
      <c r="H1805" s="834"/>
      <c r="I1805" s="834"/>
      <c r="J1805" s="835"/>
      <c r="K1805" s="459"/>
    </row>
    <row r="1806" spans="1:11">
      <c r="A1806" s="814" t="s">
        <v>1272</v>
      </c>
      <c r="B1806" s="815"/>
      <c r="C1806" s="815"/>
      <c r="D1806" s="815"/>
      <c r="E1806" s="815"/>
      <c r="F1806" s="818"/>
      <c r="G1806" s="820" t="s">
        <v>1268</v>
      </c>
      <c r="H1806" s="821"/>
      <c r="I1806" s="824" t="s">
        <v>1249</v>
      </c>
      <c r="J1806" s="813" t="s">
        <v>1269</v>
      </c>
      <c r="K1806" s="813" t="s">
        <v>1270</v>
      </c>
    </row>
    <row r="1807" spans="1:11">
      <c r="A1807" s="816"/>
      <c r="B1807" s="817"/>
      <c r="C1807" s="817"/>
      <c r="D1807" s="817"/>
      <c r="E1807" s="817"/>
      <c r="F1807" s="819"/>
      <c r="G1807" s="822"/>
      <c r="H1807" s="823"/>
      <c r="I1807" s="824"/>
      <c r="J1807" s="813"/>
      <c r="K1807" s="824"/>
    </row>
    <row r="1808" spans="1:11">
      <c r="A1808" s="444" t="s">
        <v>1393</v>
      </c>
      <c r="B1808" s="421" t="s">
        <v>1394</v>
      </c>
      <c r="C1808" s="421"/>
      <c r="D1808" s="421"/>
      <c r="E1808" s="421"/>
      <c r="F1808" s="422"/>
      <c r="G1808" s="827">
        <v>0.2</v>
      </c>
      <c r="H1808" s="828"/>
      <c r="I1808" s="457" t="s">
        <v>1310</v>
      </c>
      <c r="J1808" s="495">
        <v>3.08</v>
      </c>
      <c r="K1808" s="442">
        <v>0.61</v>
      </c>
    </row>
    <row r="1809" spans="1:11">
      <c r="A1809" s="444" t="s">
        <v>1395</v>
      </c>
      <c r="B1809" s="421" t="s">
        <v>1396</v>
      </c>
      <c r="C1809" s="421"/>
      <c r="D1809" s="421"/>
      <c r="E1809" s="421"/>
      <c r="F1809" s="422"/>
      <c r="G1809" s="827">
        <v>6.6000000000000003E-2</v>
      </c>
      <c r="H1809" s="828"/>
      <c r="I1809" s="457" t="s">
        <v>1310</v>
      </c>
      <c r="J1809" s="495">
        <v>415.15</v>
      </c>
      <c r="K1809" s="442">
        <v>27.39</v>
      </c>
    </row>
    <row r="1810" spans="1:11">
      <c r="A1810" s="444" t="s">
        <v>1397</v>
      </c>
      <c r="B1810" s="421" t="s">
        <v>1398</v>
      </c>
      <c r="C1810" s="421"/>
      <c r="D1810" s="421"/>
      <c r="E1810" s="421"/>
      <c r="F1810" s="422"/>
      <c r="G1810" s="827">
        <v>2.35E-2</v>
      </c>
      <c r="H1810" s="828"/>
      <c r="I1810" s="457" t="s">
        <v>991</v>
      </c>
      <c r="J1810" s="495">
        <v>2.99</v>
      </c>
      <c r="K1810" s="442">
        <v>7.0000000000000007E-2</v>
      </c>
    </row>
    <row r="1811" spans="1:11">
      <c r="A1811" s="444" t="s">
        <v>1399</v>
      </c>
      <c r="B1811" s="421" t="s">
        <v>1400</v>
      </c>
      <c r="C1811" s="421"/>
      <c r="D1811" s="421"/>
      <c r="E1811" s="421"/>
      <c r="F1811" s="422"/>
      <c r="G1811" s="827">
        <v>0.11</v>
      </c>
      <c r="H1811" s="828"/>
      <c r="I1811" s="457" t="s">
        <v>1310</v>
      </c>
      <c r="J1811" s="495">
        <v>57.93</v>
      </c>
      <c r="K1811" s="442">
        <v>6.37</v>
      </c>
    </row>
    <row r="1812" spans="1:11">
      <c r="A1812" s="445"/>
      <c r="B1812" s="429"/>
      <c r="C1812" s="429"/>
      <c r="D1812" s="429"/>
      <c r="E1812" s="429"/>
      <c r="F1812" s="430"/>
      <c r="G1812" s="831"/>
      <c r="H1812" s="832"/>
      <c r="I1812" s="460"/>
      <c r="J1812" s="461"/>
      <c r="K1812" s="434"/>
    </row>
    <row r="1813" spans="1:11">
      <c r="A1813" s="833" t="s">
        <v>1273</v>
      </c>
      <c r="B1813" s="834"/>
      <c r="C1813" s="834"/>
      <c r="D1813" s="834"/>
      <c r="E1813" s="834"/>
      <c r="F1813" s="834"/>
      <c r="G1813" s="834"/>
      <c r="H1813" s="834"/>
      <c r="I1813" s="834"/>
      <c r="J1813" s="835"/>
      <c r="K1813" s="449">
        <v>34.44</v>
      </c>
    </row>
    <row r="1814" spans="1:11">
      <c r="A1814" s="814" t="s">
        <v>1274</v>
      </c>
      <c r="B1814" s="815"/>
      <c r="C1814" s="815"/>
      <c r="D1814" s="815"/>
      <c r="E1814" s="815"/>
      <c r="F1814" s="818"/>
      <c r="G1814" s="820" t="s">
        <v>1268</v>
      </c>
      <c r="H1814" s="821"/>
      <c r="I1814" s="824" t="s">
        <v>1249</v>
      </c>
      <c r="J1814" s="813" t="s">
        <v>1269</v>
      </c>
      <c r="K1814" s="813" t="s">
        <v>1270</v>
      </c>
    </row>
    <row r="1815" spans="1:11">
      <c r="A1815" s="816"/>
      <c r="B1815" s="817"/>
      <c r="C1815" s="817"/>
      <c r="D1815" s="817"/>
      <c r="E1815" s="817"/>
      <c r="F1815" s="819"/>
      <c r="G1815" s="822"/>
      <c r="H1815" s="823"/>
      <c r="I1815" s="824"/>
      <c r="J1815" s="813"/>
      <c r="K1815" s="824"/>
    </row>
    <row r="1816" spans="1:11">
      <c r="A1816" s="444"/>
      <c r="B1816" s="421"/>
      <c r="C1816" s="421"/>
      <c r="D1816" s="421"/>
      <c r="E1816" s="421"/>
      <c r="F1816" s="422"/>
      <c r="G1816" s="827"/>
      <c r="H1816" s="828"/>
      <c r="I1816" s="457"/>
      <c r="J1816" s="458"/>
      <c r="K1816" s="426"/>
    </row>
    <row r="1817" spans="1:11">
      <c r="A1817" s="444"/>
      <c r="B1817" s="421"/>
      <c r="C1817" s="421"/>
      <c r="D1817" s="421"/>
      <c r="E1817" s="421"/>
      <c r="F1817" s="422"/>
      <c r="G1817" s="827"/>
      <c r="H1817" s="828"/>
      <c r="I1817" s="457"/>
      <c r="J1817" s="458"/>
      <c r="K1817" s="426"/>
    </row>
    <row r="1818" spans="1:11">
      <c r="A1818" s="444"/>
      <c r="B1818" s="421"/>
      <c r="C1818" s="421"/>
      <c r="D1818" s="421"/>
      <c r="E1818" s="421"/>
      <c r="F1818" s="422"/>
      <c r="G1818" s="827"/>
      <c r="H1818" s="828"/>
      <c r="I1818" s="457"/>
      <c r="J1818" s="458"/>
      <c r="K1818" s="426"/>
    </row>
    <row r="1819" spans="1:11">
      <c r="A1819" s="445"/>
      <c r="B1819" s="429"/>
      <c r="C1819" s="429"/>
      <c r="D1819" s="429"/>
      <c r="E1819" s="429"/>
      <c r="F1819" s="430"/>
      <c r="G1819" s="831"/>
      <c r="H1819" s="832"/>
      <c r="I1819" s="460"/>
      <c r="J1819" s="461"/>
      <c r="K1819" s="434"/>
    </row>
    <row r="1820" spans="1:11">
      <c r="A1820" s="833" t="s">
        <v>1275</v>
      </c>
      <c r="B1820" s="834"/>
      <c r="C1820" s="834"/>
      <c r="D1820" s="834"/>
      <c r="E1820" s="834"/>
      <c r="F1820" s="834"/>
      <c r="G1820" s="834"/>
      <c r="H1820" s="834"/>
      <c r="I1820" s="834"/>
      <c r="J1820" s="835"/>
      <c r="K1820" s="459"/>
    </row>
    <row r="1821" spans="1:11">
      <c r="A1821" s="814" t="s">
        <v>1276</v>
      </c>
      <c r="B1821" s="869"/>
      <c r="C1821" s="872" t="s">
        <v>1277</v>
      </c>
      <c r="D1821" s="462" t="s">
        <v>984</v>
      </c>
      <c r="E1821" s="874" t="s">
        <v>889</v>
      </c>
      <c r="F1821" s="874"/>
      <c r="G1821" s="875"/>
      <c r="H1821" s="876" t="s">
        <v>1278</v>
      </c>
      <c r="I1821" s="877"/>
      <c r="J1821" s="878"/>
      <c r="K1821" s="829" t="s">
        <v>1279</v>
      </c>
    </row>
    <row r="1822" spans="1:11">
      <c r="A1822" s="870"/>
      <c r="B1822" s="871"/>
      <c r="C1822" s="873"/>
      <c r="D1822" s="464"/>
      <c r="E1822" s="463" t="s">
        <v>1280</v>
      </c>
      <c r="F1822" s="465" t="s">
        <v>1281</v>
      </c>
      <c r="G1822" s="466" t="s">
        <v>1282</v>
      </c>
      <c r="H1822" s="463" t="s">
        <v>1280</v>
      </c>
      <c r="I1822" s="465" t="s">
        <v>1281</v>
      </c>
      <c r="J1822" s="465" t="s">
        <v>1282</v>
      </c>
      <c r="K1822" s="830"/>
    </row>
    <row r="1823" spans="1:11">
      <c r="A1823" s="467"/>
      <c r="B1823" s="414"/>
      <c r="C1823" s="468"/>
      <c r="D1823" s="469"/>
      <c r="E1823" s="470"/>
      <c r="F1823" s="471"/>
      <c r="G1823" s="472"/>
      <c r="H1823" s="456"/>
      <c r="I1823" s="456"/>
      <c r="J1823" s="473"/>
      <c r="K1823" s="455"/>
    </row>
    <row r="1824" spans="1:11">
      <c r="A1824" s="444"/>
      <c r="B1824" s="421"/>
      <c r="C1824" s="468"/>
      <c r="D1824" s="474"/>
      <c r="E1824" s="475"/>
      <c r="F1824" s="476"/>
      <c r="G1824" s="477"/>
      <c r="H1824" s="456"/>
      <c r="I1824" s="456"/>
      <c r="J1824" s="473"/>
      <c r="K1824" s="426"/>
    </row>
    <row r="1825" spans="1:11">
      <c r="A1825" s="444"/>
      <c r="B1825" s="421"/>
      <c r="C1825" s="468"/>
      <c r="D1825" s="474"/>
      <c r="E1825" s="475"/>
      <c r="F1825" s="476"/>
      <c r="G1825" s="477"/>
      <c r="H1825" s="456"/>
      <c r="I1825" s="456"/>
      <c r="J1825" s="473"/>
      <c r="K1825" s="426"/>
    </row>
    <row r="1826" spans="1:11">
      <c r="A1826" s="445"/>
      <c r="B1826" s="429"/>
      <c r="C1826" s="478"/>
      <c r="D1826" s="479"/>
      <c r="E1826" s="480"/>
      <c r="F1826" s="481"/>
      <c r="G1826" s="482"/>
      <c r="H1826" s="456"/>
      <c r="I1826" s="456"/>
      <c r="J1826" s="473"/>
      <c r="K1826" s="434"/>
    </row>
    <row r="1827" spans="1:11">
      <c r="A1827" s="811" t="s">
        <v>1283</v>
      </c>
      <c r="B1827" s="809"/>
      <c r="C1827" s="809"/>
      <c r="D1827" s="812"/>
      <c r="E1827" s="809"/>
      <c r="F1827" s="809"/>
      <c r="G1827" s="809"/>
      <c r="H1827" s="809"/>
      <c r="I1827" s="809"/>
      <c r="J1827" s="810"/>
      <c r="K1827" s="459"/>
    </row>
    <row r="1828" spans="1:11">
      <c r="A1828" s="808" t="s">
        <v>1284</v>
      </c>
      <c r="B1828" s="809"/>
      <c r="C1828" s="809"/>
      <c r="D1828" s="809"/>
      <c r="E1828" s="809"/>
      <c r="F1828" s="809"/>
      <c r="G1828" s="809"/>
      <c r="H1828" s="809"/>
      <c r="I1828" s="809"/>
      <c r="J1828" s="810"/>
      <c r="K1828" s="449">
        <v>38.629999999999995</v>
      </c>
    </row>
    <row r="1829" spans="1:11">
      <c r="A1829" s="808" t="s">
        <v>1225</v>
      </c>
      <c r="B1829" s="809"/>
      <c r="C1829" s="809"/>
      <c r="D1829" s="809"/>
      <c r="E1829" s="809"/>
      <c r="F1829" s="809"/>
      <c r="G1829" s="809"/>
      <c r="H1829" s="809"/>
      <c r="I1829" s="809"/>
      <c r="J1829" s="810"/>
      <c r="K1829" s="449">
        <v>7.95</v>
      </c>
    </row>
    <row r="1830" spans="1:11">
      <c r="A1830" s="808" t="s">
        <v>1285</v>
      </c>
      <c r="B1830" s="809"/>
      <c r="C1830" s="809"/>
      <c r="D1830" s="809"/>
      <c r="E1830" s="809"/>
      <c r="F1830" s="809"/>
      <c r="G1830" s="809"/>
      <c r="H1830" s="809"/>
      <c r="I1830" s="809"/>
      <c r="J1830" s="810"/>
      <c r="K1830" s="449">
        <v>46.58</v>
      </c>
    </row>
    <row r="1833" spans="1:11">
      <c r="A1833" s="937" t="s">
        <v>1226</v>
      </c>
      <c r="B1833" s="938"/>
      <c r="C1833" s="938"/>
      <c r="D1833" s="938"/>
      <c r="E1833" s="938"/>
      <c r="F1833" s="938"/>
      <c r="G1833" s="938"/>
      <c r="H1833" s="938"/>
      <c r="I1833" s="938"/>
      <c r="J1833" s="938"/>
      <c r="K1833" s="939"/>
    </row>
    <row r="1834" spans="1:11">
      <c r="A1834" s="393" t="s">
        <v>1227</v>
      </c>
      <c r="B1834" s="394"/>
      <c r="C1834" s="940"/>
      <c r="D1834" s="940"/>
      <c r="E1834" s="940"/>
      <c r="F1834" s="940"/>
      <c r="G1834" s="940"/>
      <c r="H1834" s="940"/>
      <c r="I1834" s="940"/>
      <c r="J1834" s="940"/>
      <c r="K1834" s="941"/>
    </row>
    <row r="1835" spans="1:11">
      <c r="A1835" s="393" t="s">
        <v>1228</v>
      </c>
      <c r="B1835" s="394"/>
      <c r="C1835" s="395" t="s">
        <v>1229</v>
      </c>
      <c r="E1835" s="942"/>
      <c r="F1835" s="942"/>
      <c r="G1835" s="942"/>
      <c r="H1835" s="397"/>
      <c r="I1835" s="395" t="s">
        <v>1230</v>
      </c>
      <c r="J1835" s="943"/>
      <c r="K1835" s="944"/>
    </row>
    <row r="1836" spans="1:11">
      <c r="A1836" s="398" t="s">
        <v>1231</v>
      </c>
      <c r="B1836" s="399" t="s">
        <v>1401</v>
      </c>
      <c r="C1836" s="400"/>
      <c r="D1836" s="400"/>
      <c r="E1836" s="400"/>
      <c r="F1836" s="400"/>
      <c r="G1836" s="400"/>
      <c r="H1836" s="400"/>
      <c r="I1836" s="400"/>
      <c r="J1836" s="400"/>
      <c r="K1836" s="401"/>
    </row>
    <row r="1837" spans="1:11">
      <c r="A1837" s="402" t="s">
        <v>1233</v>
      </c>
      <c r="B1837" s="403"/>
      <c r="D1837" s="404"/>
      <c r="E1837" s="404"/>
      <c r="F1837" s="404"/>
      <c r="G1837" s="404"/>
      <c r="H1837" s="404"/>
      <c r="I1837" s="405"/>
      <c r="J1837" s="406" t="s">
        <v>1234</v>
      </c>
      <c r="K1837" s="407"/>
    </row>
    <row r="1838" spans="1:11">
      <c r="A1838" s="929" t="s">
        <v>1402</v>
      </c>
      <c r="B1838" s="930"/>
      <c r="C1838" s="930"/>
      <c r="D1838" s="930"/>
      <c r="E1838" s="930"/>
      <c r="F1838" s="930"/>
      <c r="G1838" s="930"/>
      <c r="H1838" s="930"/>
      <c r="I1838" s="931"/>
      <c r="J1838" s="408" t="s">
        <v>1236</v>
      </c>
      <c r="K1838" s="407" t="s">
        <v>1392</v>
      </c>
    </row>
    <row r="1839" spans="1:11">
      <c r="A1839" s="870" t="s">
        <v>1238</v>
      </c>
      <c r="B1839" s="932"/>
      <c r="C1839" s="815"/>
      <c r="D1839" s="815"/>
      <c r="E1839" s="869"/>
      <c r="F1839" s="409" t="s">
        <v>1239</v>
      </c>
      <c r="G1839" s="933" t="s">
        <v>1240</v>
      </c>
      <c r="H1839" s="934"/>
      <c r="I1839" s="830" t="s">
        <v>1241</v>
      </c>
      <c r="J1839" s="830"/>
      <c r="K1839" s="925" t="s">
        <v>1242</v>
      </c>
    </row>
    <row r="1840" spans="1:11">
      <c r="A1840" s="870"/>
      <c r="B1840" s="932"/>
      <c r="C1840" s="932"/>
      <c r="D1840" s="932"/>
      <c r="E1840" s="871"/>
      <c r="F1840" s="409"/>
      <c r="G1840" s="409" t="s">
        <v>1243</v>
      </c>
      <c r="H1840" s="410" t="s">
        <v>1244</v>
      </c>
      <c r="I1840" s="409" t="s">
        <v>1245</v>
      </c>
      <c r="J1840" s="409" t="s">
        <v>1244</v>
      </c>
      <c r="K1840" s="926"/>
    </row>
    <row r="1841" spans="1:11" ht="23.25" customHeight="1">
      <c r="A1841" s="498"/>
      <c r="B1841" s="413"/>
      <c r="C1841" s="413"/>
      <c r="D1841" s="413"/>
      <c r="E1841" s="414"/>
      <c r="F1841" s="415"/>
      <c r="G1841" s="499"/>
      <c r="H1841" s="500"/>
      <c r="I1841" s="455"/>
      <c r="J1841" s="455"/>
      <c r="K1841" s="501"/>
    </row>
    <row r="1842" spans="1:11">
      <c r="A1842" s="420"/>
      <c r="B1842" s="421"/>
      <c r="C1842" s="421"/>
      <c r="D1842" s="421"/>
      <c r="E1842" s="422"/>
      <c r="F1842" s="423"/>
      <c r="G1842" s="424"/>
      <c r="H1842" s="425"/>
      <c r="I1842" s="426"/>
      <c r="J1842" s="426"/>
      <c r="K1842" s="427"/>
    </row>
    <row r="1843" spans="1:11">
      <c r="A1843" s="420"/>
      <c r="B1843" s="421"/>
      <c r="C1843" s="421"/>
      <c r="D1843" s="421"/>
      <c r="E1843" s="422"/>
      <c r="F1843" s="423"/>
      <c r="G1843" s="424"/>
      <c r="H1843" s="425"/>
      <c r="I1843" s="426"/>
      <c r="J1843" s="426"/>
      <c r="K1843" s="427"/>
    </row>
    <row r="1844" spans="1:11" s="194" customFormat="1">
      <c r="A1844" s="420"/>
      <c r="B1844" s="421"/>
      <c r="C1844" s="421"/>
      <c r="D1844" s="421"/>
      <c r="E1844" s="422"/>
      <c r="F1844" s="423"/>
      <c r="G1844" s="424"/>
      <c r="H1844" s="425"/>
      <c r="I1844" s="426"/>
      <c r="J1844" s="426"/>
      <c r="K1844" s="427"/>
    </row>
    <row r="1845" spans="1:11" s="194" customFormat="1">
      <c r="A1845" s="420"/>
      <c r="B1845" s="421"/>
      <c r="C1845" s="421"/>
      <c r="D1845" s="421"/>
      <c r="E1845" s="422"/>
      <c r="F1845" s="423"/>
      <c r="G1845" s="424"/>
      <c r="H1845" s="425"/>
      <c r="I1845" s="426"/>
      <c r="J1845" s="426"/>
      <c r="K1845" s="427"/>
    </row>
    <row r="1846" spans="1:11" s="194" customFormat="1">
      <c r="A1846" s="420"/>
      <c r="B1846" s="421"/>
      <c r="C1846" s="421"/>
      <c r="D1846" s="421"/>
      <c r="E1846" s="422"/>
      <c r="F1846" s="423"/>
      <c r="G1846" s="424"/>
      <c r="H1846" s="425"/>
      <c r="I1846" s="426"/>
      <c r="J1846" s="426"/>
      <c r="K1846" s="427"/>
    </row>
    <row r="1847" spans="1:11" s="194" customFormat="1">
      <c r="A1847" s="420"/>
      <c r="B1847" s="421"/>
      <c r="C1847" s="421"/>
      <c r="D1847" s="421"/>
      <c r="E1847" s="422"/>
      <c r="F1847" s="423"/>
      <c r="G1847" s="424"/>
      <c r="H1847" s="425"/>
      <c r="I1847" s="426"/>
      <c r="J1847" s="426"/>
      <c r="K1847" s="427"/>
    </row>
    <row r="1848" spans="1:11" s="194" customFormat="1">
      <c r="A1848" s="428"/>
      <c r="B1848" s="429"/>
      <c r="C1848" s="429"/>
      <c r="D1848" s="429"/>
      <c r="E1848" s="430"/>
      <c r="F1848" s="431"/>
      <c r="G1848" s="432"/>
      <c r="H1848" s="433"/>
      <c r="I1848" s="434"/>
      <c r="J1848" s="434"/>
      <c r="K1848" s="435"/>
    </row>
    <row r="1849" spans="1:11" s="194" customFormat="1">
      <c r="A1849" s="935" t="s">
        <v>1247</v>
      </c>
      <c r="B1849" s="936"/>
      <c r="C1849" s="936"/>
      <c r="D1849" s="936"/>
      <c r="E1849" s="936"/>
      <c r="F1849" s="834"/>
      <c r="G1849" s="834"/>
      <c r="H1849" s="834"/>
      <c r="I1849" s="834"/>
      <c r="J1849" s="835"/>
      <c r="K1849" s="502"/>
    </row>
    <row r="1850" spans="1:11" s="194" customFormat="1">
      <c r="A1850" s="814" t="s">
        <v>1248</v>
      </c>
      <c r="B1850" s="815"/>
      <c r="C1850" s="815"/>
      <c r="D1850" s="815"/>
      <c r="E1850" s="815"/>
      <c r="F1850" s="437"/>
      <c r="G1850" s="437"/>
      <c r="H1850" s="921" t="s">
        <v>1239</v>
      </c>
      <c r="I1850" s="923" t="s">
        <v>1249</v>
      </c>
      <c r="J1850" s="925" t="s">
        <v>1250</v>
      </c>
      <c r="K1850" s="925" t="s">
        <v>1242</v>
      </c>
    </row>
    <row r="1851" spans="1:11" s="194" customFormat="1" ht="15">
      <c r="A1851" s="816"/>
      <c r="B1851" s="817"/>
      <c r="C1851" s="817"/>
      <c r="D1851" s="817"/>
      <c r="E1851" s="817"/>
      <c r="F1851" s="438"/>
      <c r="G1851" s="666"/>
      <c r="H1851" s="922"/>
      <c r="I1851" s="924"/>
      <c r="J1851" s="926"/>
      <c r="K1851" s="926"/>
    </row>
    <row r="1852" spans="1:11">
      <c r="A1852" s="467"/>
      <c r="B1852" s="927"/>
      <c r="C1852" s="927"/>
      <c r="D1852" s="927"/>
      <c r="E1852" s="927"/>
      <c r="F1852" s="927"/>
      <c r="G1852" s="928"/>
      <c r="H1852" s="440"/>
      <c r="I1852" s="441"/>
      <c r="J1852" s="426"/>
      <c r="K1852" s="426"/>
    </row>
    <row r="1853" spans="1:11" ht="15.75" customHeight="1">
      <c r="A1853" s="444"/>
      <c r="B1853" s="919"/>
      <c r="C1853" s="919"/>
      <c r="D1853" s="919"/>
      <c r="E1853" s="919"/>
      <c r="F1853" s="919"/>
      <c r="G1853" s="920"/>
      <c r="H1853" s="440"/>
      <c r="I1853" s="441"/>
      <c r="J1853" s="426"/>
      <c r="K1853" s="426"/>
    </row>
    <row r="1854" spans="1:11" ht="21.75" customHeight="1">
      <c r="A1854" s="444"/>
      <c r="B1854" s="919"/>
      <c r="C1854" s="919"/>
      <c r="D1854" s="919"/>
      <c r="E1854" s="919"/>
      <c r="F1854" s="919"/>
      <c r="G1854" s="920"/>
      <c r="H1854" s="440"/>
      <c r="I1854" s="441"/>
      <c r="J1854" s="426"/>
      <c r="K1854" s="426"/>
    </row>
    <row r="1855" spans="1:11">
      <c r="A1855" s="444"/>
      <c r="B1855" s="919"/>
      <c r="C1855" s="919"/>
      <c r="D1855" s="919"/>
      <c r="E1855" s="919"/>
      <c r="F1855" s="919"/>
      <c r="G1855" s="920"/>
      <c r="H1855" s="440"/>
      <c r="I1855" s="441"/>
      <c r="J1855" s="426"/>
      <c r="K1855" s="426"/>
    </row>
    <row r="1856" spans="1:11">
      <c r="A1856" s="444"/>
      <c r="B1856" s="919"/>
      <c r="C1856" s="919"/>
      <c r="D1856" s="919"/>
      <c r="E1856" s="919"/>
      <c r="F1856" s="919"/>
      <c r="G1856" s="920"/>
      <c r="H1856" s="440"/>
      <c r="I1856" s="441"/>
      <c r="J1856" s="426"/>
      <c r="K1856" s="426"/>
    </row>
    <row r="1857" spans="1:11">
      <c r="A1857" s="444"/>
      <c r="B1857" s="919"/>
      <c r="C1857" s="919"/>
      <c r="D1857" s="919"/>
      <c r="E1857" s="919"/>
      <c r="F1857" s="919"/>
      <c r="G1857" s="920"/>
      <c r="H1857" s="440"/>
      <c r="I1857" s="441"/>
      <c r="J1857" s="426"/>
      <c r="K1857" s="426"/>
    </row>
    <row r="1858" spans="1:11">
      <c r="A1858" s="444"/>
      <c r="B1858" s="919"/>
      <c r="C1858" s="919"/>
      <c r="D1858" s="919"/>
      <c r="E1858" s="919"/>
      <c r="F1858" s="919"/>
      <c r="G1858" s="920"/>
      <c r="H1858" s="440"/>
      <c r="I1858" s="441"/>
      <c r="J1858" s="426"/>
      <c r="K1858" s="426"/>
    </row>
    <row r="1859" spans="1:11">
      <c r="A1859" s="445"/>
      <c r="B1859" s="879"/>
      <c r="C1859" s="879"/>
      <c r="D1859" s="879"/>
      <c r="E1859" s="879"/>
      <c r="F1859" s="879"/>
      <c r="G1859" s="880"/>
      <c r="H1859" s="446"/>
      <c r="I1859" s="447"/>
      <c r="J1859" s="434"/>
      <c r="K1859" s="434"/>
    </row>
    <row r="1860" spans="1:11" ht="15">
      <c r="A1860" s="448"/>
      <c r="C1860" s="667"/>
      <c r="D1860" s="833" t="s">
        <v>1263</v>
      </c>
      <c r="E1860" s="834"/>
      <c r="F1860" s="834"/>
      <c r="G1860" s="834"/>
      <c r="H1860" s="834"/>
      <c r="I1860" s="834"/>
      <c r="J1860" s="835"/>
      <c r="K1860" s="459"/>
    </row>
    <row r="1861" spans="1:11">
      <c r="A1861" s="448" t="s">
        <v>1264</v>
      </c>
      <c r="B1861" s="437"/>
      <c r="C1861" s="450">
        <v>1</v>
      </c>
      <c r="D1861" s="881" t="s">
        <v>1265</v>
      </c>
      <c r="E1861" s="882"/>
      <c r="F1861" s="882"/>
      <c r="G1861" s="882"/>
      <c r="H1861" s="882"/>
      <c r="I1861" s="882"/>
      <c r="J1861" s="883"/>
      <c r="K1861" s="459"/>
    </row>
    <row r="1862" spans="1:11">
      <c r="A1862" s="451"/>
      <c r="B1862" s="437"/>
      <c r="C1862" s="452"/>
      <c r="D1862" s="918" t="s">
        <v>1266</v>
      </c>
      <c r="E1862" s="918"/>
      <c r="F1862" s="834"/>
      <c r="G1862" s="834"/>
      <c r="H1862" s="834"/>
      <c r="I1862" s="834"/>
      <c r="J1862" s="835"/>
      <c r="K1862" s="459"/>
    </row>
    <row r="1863" spans="1:11">
      <c r="A1863" s="814" t="s">
        <v>1267</v>
      </c>
      <c r="B1863" s="815"/>
      <c r="C1863" s="815"/>
      <c r="D1863" s="815"/>
      <c r="E1863" s="815"/>
      <c r="F1863" s="818"/>
      <c r="G1863" s="820" t="s">
        <v>1268</v>
      </c>
      <c r="H1863" s="821"/>
      <c r="I1863" s="824" t="s">
        <v>1249</v>
      </c>
      <c r="J1863" s="813" t="s">
        <v>1269</v>
      </c>
      <c r="K1863" s="813" t="s">
        <v>1270</v>
      </c>
    </row>
    <row r="1864" spans="1:11">
      <c r="A1864" s="816"/>
      <c r="B1864" s="817"/>
      <c r="C1864" s="817"/>
      <c r="D1864" s="817"/>
      <c r="E1864" s="817"/>
      <c r="F1864" s="819"/>
      <c r="G1864" s="822"/>
      <c r="H1864" s="823"/>
      <c r="I1864" s="824"/>
      <c r="J1864" s="813"/>
      <c r="K1864" s="824"/>
    </row>
    <row r="1865" spans="1:11">
      <c r="A1865" s="444"/>
      <c r="B1865" s="421"/>
      <c r="C1865" s="421"/>
      <c r="D1865" s="421"/>
      <c r="E1865" s="421"/>
      <c r="F1865" s="414"/>
      <c r="G1865" s="825"/>
      <c r="H1865" s="826"/>
      <c r="I1865" s="453"/>
      <c r="J1865" s="454"/>
      <c r="K1865" s="455"/>
    </row>
    <row r="1866" spans="1:11">
      <c r="A1866" s="444"/>
      <c r="B1866" s="421"/>
      <c r="C1866" s="421"/>
      <c r="D1866" s="421"/>
      <c r="E1866" s="421"/>
      <c r="F1866" s="422"/>
      <c r="G1866" s="827"/>
      <c r="H1866" s="828"/>
      <c r="I1866" s="457"/>
      <c r="J1866" s="458"/>
      <c r="K1866" s="426"/>
    </row>
    <row r="1867" spans="1:11">
      <c r="A1867" s="444"/>
      <c r="B1867" s="421"/>
      <c r="C1867" s="421"/>
      <c r="D1867" s="421"/>
      <c r="E1867" s="421"/>
      <c r="F1867" s="422"/>
      <c r="G1867" s="827"/>
      <c r="H1867" s="828"/>
      <c r="I1867" s="457"/>
      <c r="J1867" s="458"/>
      <c r="K1867" s="426"/>
    </row>
    <row r="1868" spans="1:11">
      <c r="A1868" s="444"/>
      <c r="B1868" s="421"/>
      <c r="C1868" s="421"/>
      <c r="D1868" s="421"/>
      <c r="E1868" s="421"/>
      <c r="F1868" s="422"/>
      <c r="G1868" s="827"/>
      <c r="H1868" s="828"/>
      <c r="I1868" s="457"/>
      <c r="J1868" s="458"/>
      <c r="K1868" s="426"/>
    </row>
    <row r="1869" spans="1:11">
      <c r="A1869" s="833" t="s">
        <v>1271</v>
      </c>
      <c r="B1869" s="834"/>
      <c r="C1869" s="834"/>
      <c r="D1869" s="834"/>
      <c r="E1869" s="834"/>
      <c r="F1869" s="834"/>
      <c r="G1869" s="834"/>
      <c r="H1869" s="834"/>
      <c r="I1869" s="834"/>
      <c r="J1869" s="835"/>
      <c r="K1869" s="459"/>
    </row>
    <row r="1870" spans="1:11">
      <c r="A1870" s="814" t="s">
        <v>1272</v>
      </c>
      <c r="B1870" s="815"/>
      <c r="C1870" s="815"/>
      <c r="D1870" s="815"/>
      <c r="E1870" s="815"/>
      <c r="F1870" s="818"/>
      <c r="G1870" s="820" t="s">
        <v>1268</v>
      </c>
      <c r="H1870" s="821"/>
      <c r="I1870" s="824" t="s">
        <v>1249</v>
      </c>
      <c r="J1870" s="813" t="s">
        <v>1269</v>
      </c>
      <c r="K1870" s="813" t="s">
        <v>1270</v>
      </c>
    </row>
    <row r="1871" spans="1:11">
      <c r="A1871" s="816"/>
      <c r="B1871" s="817"/>
      <c r="C1871" s="817"/>
      <c r="D1871" s="817"/>
      <c r="E1871" s="817"/>
      <c r="F1871" s="819"/>
      <c r="G1871" s="822"/>
      <c r="H1871" s="823"/>
      <c r="I1871" s="824"/>
      <c r="J1871" s="813"/>
      <c r="K1871" s="824"/>
    </row>
    <row r="1872" spans="1:11">
      <c r="A1872" s="444" t="s">
        <v>1403</v>
      </c>
      <c r="B1872" s="421" t="s">
        <v>1404</v>
      </c>
      <c r="C1872" s="421"/>
      <c r="D1872" s="421"/>
      <c r="E1872" s="421"/>
      <c r="F1872" s="422"/>
      <c r="G1872" s="827">
        <v>1.5142</v>
      </c>
      <c r="H1872" s="828"/>
      <c r="I1872" s="457" t="s">
        <v>1405</v>
      </c>
      <c r="J1872" s="495">
        <v>3.62</v>
      </c>
      <c r="K1872" s="442">
        <v>5.48</v>
      </c>
    </row>
    <row r="1873" spans="1:11">
      <c r="A1873" s="444" t="s">
        <v>1406</v>
      </c>
      <c r="B1873" s="421" t="s">
        <v>1407</v>
      </c>
      <c r="C1873" s="421"/>
      <c r="D1873" s="421"/>
      <c r="E1873" s="421"/>
      <c r="F1873" s="422"/>
      <c r="G1873" s="827">
        <v>0.1331</v>
      </c>
      <c r="H1873" s="828"/>
      <c r="I1873" s="457" t="s">
        <v>1310</v>
      </c>
      <c r="J1873" s="495">
        <v>438.47999999999996</v>
      </c>
      <c r="K1873" s="442">
        <v>58.36</v>
      </c>
    </row>
    <row r="1874" spans="1:11">
      <c r="A1874" s="444" t="s">
        <v>1397</v>
      </c>
      <c r="B1874" s="421" t="s">
        <v>1398</v>
      </c>
      <c r="C1874" s="421"/>
      <c r="D1874" s="421"/>
      <c r="E1874" s="421"/>
      <c r="F1874" s="422"/>
      <c r="G1874" s="827">
        <v>0.7571</v>
      </c>
      <c r="H1874" s="828"/>
      <c r="I1874" s="457" t="s">
        <v>991</v>
      </c>
      <c r="J1874" s="495">
        <v>2.99</v>
      </c>
      <c r="K1874" s="442">
        <v>2.2599999999999998</v>
      </c>
    </row>
    <row r="1875" spans="1:11">
      <c r="A1875" s="444" t="s">
        <v>1408</v>
      </c>
      <c r="B1875" s="421" t="s">
        <v>1409</v>
      </c>
      <c r="C1875" s="421"/>
      <c r="D1875" s="421"/>
      <c r="E1875" s="421"/>
      <c r="F1875" s="422"/>
      <c r="G1875" s="827">
        <v>0.31309999999999999</v>
      </c>
      <c r="H1875" s="828"/>
      <c r="I1875" s="457" t="s">
        <v>1310</v>
      </c>
      <c r="J1875" s="495">
        <v>15.95</v>
      </c>
      <c r="K1875" s="442">
        <v>4.99</v>
      </c>
    </row>
    <row r="1876" spans="1:11">
      <c r="A1876" s="445"/>
      <c r="B1876" s="429"/>
      <c r="C1876" s="429"/>
      <c r="D1876" s="429"/>
      <c r="E1876" s="429"/>
      <c r="F1876" s="430"/>
      <c r="G1876" s="831"/>
      <c r="H1876" s="832"/>
      <c r="I1876" s="460"/>
      <c r="J1876" s="461"/>
      <c r="K1876" s="434"/>
    </row>
    <row r="1877" spans="1:11">
      <c r="A1877" s="833" t="s">
        <v>1273</v>
      </c>
      <c r="B1877" s="834"/>
      <c r="C1877" s="834"/>
      <c r="D1877" s="834"/>
      <c r="E1877" s="834"/>
      <c r="F1877" s="834"/>
      <c r="G1877" s="834"/>
      <c r="H1877" s="834"/>
      <c r="I1877" s="834"/>
      <c r="J1877" s="835"/>
      <c r="K1877" s="449">
        <v>71.09</v>
      </c>
    </row>
    <row r="1878" spans="1:11">
      <c r="A1878" s="814" t="s">
        <v>1274</v>
      </c>
      <c r="B1878" s="815"/>
      <c r="C1878" s="815"/>
      <c r="D1878" s="815"/>
      <c r="E1878" s="815"/>
      <c r="F1878" s="818"/>
      <c r="G1878" s="820" t="s">
        <v>1268</v>
      </c>
      <c r="H1878" s="821"/>
      <c r="I1878" s="824" t="s">
        <v>1249</v>
      </c>
      <c r="J1878" s="813" t="s">
        <v>1269</v>
      </c>
      <c r="K1878" s="813" t="s">
        <v>1270</v>
      </c>
    </row>
    <row r="1879" spans="1:11">
      <c r="A1879" s="816"/>
      <c r="B1879" s="817"/>
      <c r="C1879" s="817"/>
      <c r="D1879" s="817"/>
      <c r="E1879" s="817"/>
      <c r="F1879" s="819"/>
      <c r="G1879" s="822"/>
      <c r="H1879" s="823"/>
      <c r="I1879" s="824"/>
      <c r="J1879" s="813"/>
      <c r="K1879" s="824"/>
    </row>
    <row r="1880" spans="1:11">
      <c r="A1880" s="444"/>
      <c r="B1880" s="421"/>
      <c r="C1880" s="421"/>
      <c r="D1880" s="421"/>
      <c r="E1880" s="421"/>
      <c r="F1880" s="422"/>
      <c r="G1880" s="827"/>
      <c r="H1880" s="828"/>
      <c r="I1880" s="457"/>
      <c r="J1880" s="458"/>
      <c r="K1880" s="426"/>
    </row>
    <row r="1881" spans="1:11">
      <c r="A1881" s="444"/>
      <c r="B1881" s="421"/>
      <c r="C1881" s="421"/>
      <c r="D1881" s="421"/>
      <c r="E1881" s="421"/>
      <c r="F1881" s="422"/>
      <c r="G1881" s="827"/>
      <c r="H1881" s="828"/>
      <c r="I1881" s="457"/>
      <c r="J1881" s="458"/>
      <c r="K1881" s="426"/>
    </row>
    <row r="1882" spans="1:11">
      <c r="A1882" s="444"/>
      <c r="B1882" s="421"/>
      <c r="C1882" s="421"/>
      <c r="D1882" s="421"/>
      <c r="E1882" s="421"/>
      <c r="F1882" s="422"/>
      <c r="G1882" s="827"/>
      <c r="H1882" s="828"/>
      <c r="I1882" s="457"/>
      <c r="J1882" s="458"/>
      <c r="K1882" s="426"/>
    </row>
    <row r="1883" spans="1:11">
      <c r="A1883" s="445"/>
      <c r="B1883" s="429"/>
      <c r="C1883" s="429"/>
      <c r="D1883" s="429"/>
      <c r="E1883" s="429"/>
      <c r="F1883" s="430"/>
      <c r="G1883" s="831"/>
      <c r="H1883" s="832"/>
      <c r="I1883" s="460"/>
      <c r="J1883" s="461"/>
      <c r="K1883" s="434"/>
    </row>
    <row r="1884" spans="1:11">
      <c r="A1884" s="833" t="s">
        <v>1275</v>
      </c>
      <c r="B1884" s="834"/>
      <c r="C1884" s="834"/>
      <c r="D1884" s="834"/>
      <c r="E1884" s="834"/>
      <c r="F1884" s="834"/>
      <c r="G1884" s="834"/>
      <c r="H1884" s="834"/>
      <c r="I1884" s="834"/>
      <c r="J1884" s="835"/>
      <c r="K1884" s="459"/>
    </row>
    <row r="1885" spans="1:11">
      <c r="A1885" s="814" t="s">
        <v>1276</v>
      </c>
      <c r="B1885" s="869"/>
      <c r="C1885" s="872" t="s">
        <v>1277</v>
      </c>
      <c r="D1885" s="462" t="s">
        <v>984</v>
      </c>
      <c r="E1885" s="874" t="s">
        <v>889</v>
      </c>
      <c r="F1885" s="874"/>
      <c r="G1885" s="875"/>
      <c r="H1885" s="876" t="s">
        <v>1278</v>
      </c>
      <c r="I1885" s="877"/>
      <c r="J1885" s="878"/>
      <c r="K1885" s="829" t="s">
        <v>1279</v>
      </c>
    </row>
    <row r="1886" spans="1:11">
      <c r="A1886" s="870"/>
      <c r="B1886" s="871"/>
      <c r="C1886" s="873"/>
      <c r="D1886" s="464"/>
      <c r="E1886" s="463" t="s">
        <v>1280</v>
      </c>
      <c r="F1886" s="465" t="s">
        <v>1281</v>
      </c>
      <c r="G1886" s="466" t="s">
        <v>1282</v>
      </c>
      <c r="H1886" s="463" t="s">
        <v>1280</v>
      </c>
      <c r="I1886" s="465" t="s">
        <v>1281</v>
      </c>
      <c r="J1886" s="465" t="s">
        <v>1282</v>
      </c>
      <c r="K1886" s="830"/>
    </row>
    <row r="1887" spans="1:11">
      <c r="A1887" s="467"/>
      <c r="B1887" s="414"/>
      <c r="C1887" s="468"/>
      <c r="D1887" s="469"/>
      <c r="E1887" s="470"/>
      <c r="F1887" s="471"/>
      <c r="G1887" s="472"/>
      <c r="H1887" s="456"/>
      <c r="I1887" s="456"/>
      <c r="J1887" s="473"/>
      <c r="K1887" s="455"/>
    </row>
    <row r="1888" spans="1:11">
      <c r="A1888" s="444"/>
      <c r="B1888" s="421"/>
      <c r="C1888" s="468"/>
      <c r="D1888" s="474"/>
      <c r="E1888" s="475"/>
      <c r="F1888" s="476"/>
      <c r="G1888" s="477"/>
      <c r="H1888" s="456"/>
      <c r="I1888" s="456"/>
      <c r="J1888" s="473"/>
      <c r="K1888" s="426"/>
    </row>
    <row r="1889" spans="1:11">
      <c r="A1889" s="444"/>
      <c r="B1889" s="421"/>
      <c r="C1889" s="468"/>
      <c r="D1889" s="474"/>
      <c r="E1889" s="475"/>
      <c r="F1889" s="476"/>
      <c r="G1889" s="477"/>
      <c r="H1889" s="456"/>
      <c r="I1889" s="456"/>
      <c r="J1889" s="473"/>
      <c r="K1889" s="426"/>
    </row>
    <row r="1890" spans="1:11">
      <c r="A1890" s="445"/>
      <c r="B1890" s="429"/>
      <c r="C1890" s="478"/>
      <c r="D1890" s="479"/>
      <c r="E1890" s="480"/>
      <c r="F1890" s="481"/>
      <c r="G1890" s="482"/>
      <c r="H1890" s="456"/>
      <c r="I1890" s="456"/>
      <c r="J1890" s="473"/>
      <c r="K1890" s="434"/>
    </row>
    <row r="1891" spans="1:11">
      <c r="A1891" s="811" t="s">
        <v>1283</v>
      </c>
      <c r="B1891" s="809"/>
      <c r="C1891" s="809"/>
      <c r="D1891" s="812"/>
      <c r="E1891" s="809"/>
      <c r="F1891" s="809"/>
      <c r="G1891" s="809"/>
      <c r="H1891" s="809"/>
      <c r="I1891" s="809"/>
      <c r="J1891" s="810"/>
      <c r="K1891" s="459"/>
    </row>
    <row r="1892" spans="1:11">
      <c r="A1892" s="808" t="s">
        <v>1284</v>
      </c>
      <c r="B1892" s="809"/>
      <c r="C1892" s="809"/>
      <c r="D1892" s="809"/>
      <c r="E1892" s="809"/>
      <c r="F1892" s="809"/>
      <c r="G1892" s="809"/>
      <c r="H1892" s="809"/>
      <c r="I1892" s="809"/>
      <c r="J1892" s="810"/>
      <c r="K1892" s="449">
        <v>71.09</v>
      </c>
    </row>
    <row r="1893" spans="1:11">
      <c r="A1893" s="808" t="s">
        <v>1225</v>
      </c>
      <c r="B1893" s="809"/>
      <c r="C1893" s="809"/>
      <c r="D1893" s="809"/>
      <c r="E1893" s="809"/>
      <c r="F1893" s="809"/>
      <c r="G1893" s="809"/>
      <c r="H1893" s="809"/>
      <c r="I1893" s="809"/>
      <c r="J1893" s="810"/>
      <c r="K1893" s="449">
        <v>14.64</v>
      </c>
    </row>
    <row r="1894" spans="1:11">
      <c r="A1894" s="808" t="s">
        <v>1285</v>
      </c>
      <c r="B1894" s="809"/>
      <c r="C1894" s="809"/>
      <c r="D1894" s="809"/>
      <c r="E1894" s="809"/>
      <c r="F1894" s="809"/>
      <c r="G1894" s="809"/>
      <c r="H1894" s="809"/>
      <c r="I1894" s="809"/>
      <c r="J1894" s="810"/>
      <c r="K1894" s="449">
        <v>85.73</v>
      </c>
    </row>
    <row r="1897" spans="1:11">
      <c r="A1897" s="937" t="s">
        <v>1226</v>
      </c>
      <c r="B1897" s="938"/>
      <c r="C1897" s="938"/>
      <c r="D1897" s="938"/>
      <c r="E1897" s="938"/>
      <c r="F1897" s="938"/>
      <c r="G1897" s="938"/>
      <c r="H1897" s="938"/>
      <c r="I1897" s="938"/>
      <c r="J1897" s="938"/>
      <c r="K1897" s="939"/>
    </row>
    <row r="1898" spans="1:11">
      <c r="A1898" s="393" t="s">
        <v>1227</v>
      </c>
      <c r="B1898" s="394"/>
      <c r="C1898" s="940"/>
      <c r="D1898" s="940"/>
      <c r="E1898" s="940"/>
      <c r="F1898" s="940"/>
      <c r="G1898" s="940"/>
      <c r="H1898" s="940"/>
      <c r="I1898" s="940"/>
      <c r="J1898" s="940"/>
      <c r="K1898" s="941"/>
    </row>
    <row r="1899" spans="1:11">
      <c r="A1899" s="393" t="s">
        <v>1228</v>
      </c>
      <c r="B1899" s="394"/>
      <c r="C1899" s="395" t="s">
        <v>1229</v>
      </c>
      <c r="E1899" s="942"/>
      <c r="F1899" s="942"/>
      <c r="G1899" s="942"/>
      <c r="H1899" s="397"/>
      <c r="I1899" s="395" t="s">
        <v>1230</v>
      </c>
      <c r="J1899" s="943"/>
      <c r="K1899" s="944"/>
    </row>
    <row r="1900" spans="1:11">
      <c r="A1900" s="398" t="s">
        <v>1231</v>
      </c>
      <c r="B1900" s="399" t="s">
        <v>1410</v>
      </c>
      <c r="C1900" s="400"/>
      <c r="D1900" s="400"/>
      <c r="E1900" s="400"/>
      <c r="F1900" s="400"/>
      <c r="G1900" s="400"/>
      <c r="H1900" s="400"/>
      <c r="I1900" s="400"/>
      <c r="J1900" s="400"/>
      <c r="K1900" s="401"/>
    </row>
    <row r="1901" spans="1:11">
      <c r="A1901" s="402" t="s">
        <v>1233</v>
      </c>
      <c r="B1901" s="403"/>
      <c r="D1901" s="404"/>
      <c r="E1901" s="404"/>
      <c r="F1901" s="404"/>
      <c r="G1901" s="404"/>
      <c r="H1901" s="404"/>
      <c r="I1901" s="405"/>
      <c r="J1901" s="406" t="s">
        <v>1234</v>
      </c>
      <c r="K1901" s="407"/>
    </row>
    <row r="1902" spans="1:11">
      <c r="A1902" s="929" t="s">
        <v>1411</v>
      </c>
      <c r="B1902" s="930"/>
      <c r="C1902" s="930"/>
      <c r="D1902" s="930"/>
      <c r="E1902" s="930"/>
      <c r="F1902" s="930"/>
      <c r="G1902" s="930"/>
      <c r="H1902" s="930"/>
      <c r="I1902" s="931"/>
      <c r="J1902" s="408" t="s">
        <v>1236</v>
      </c>
      <c r="K1902" s="407" t="s">
        <v>1392</v>
      </c>
    </row>
    <row r="1903" spans="1:11">
      <c r="A1903" s="870" t="s">
        <v>1238</v>
      </c>
      <c r="B1903" s="932"/>
      <c r="C1903" s="815"/>
      <c r="D1903" s="815"/>
      <c r="E1903" s="869"/>
      <c r="F1903" s="409" t="s">
        <v>1239</v>
      </c>
      <c r="G1903" s="933" t="s">
        <v>1240</v>
      </c>
      <c r="H1903" s="934"/>
      <c r="I1903" s="830" t="s">
        <v>1241</v>
      </c>
      <c r="J1903" s="830"/>
      <c r="K1903" s="925" t="s">
        <v>1242</v>
      </c>
    </row>
    <row r="1904" spans="1:11">
      <c r="A1904" s="870"/>
      <c r="B1904" s="932"/>
      <c r="C1904" s="932"/>
      <c r="D1904" s="932"/>
      <c r="E1904" s="871"/>
      <c r="F1904" s="409"/>
      <c r="G1904" s="409" t="s">
        <v>1243</v>
      </c>
      <c r="H1904" s="410" t="s">
        <v>1244</v>
      </c>
      <c r="I1904" s="497" t="s">
        <v>1245</v>
      </c>
      <c r="J1904" s="497" t="s">
        <v>1244</v>
      </c>
      <c r="K1904" s="926"/>
    </row>
    <row r="1905" spans="1:11" ht="23.25" customHeight="1">
      <c r="A1905" s="412">
        <v>30115</v>
      </c>
      <c r="B1905" s="413" t="s">
        <v>1412</v>
      </c>
      <c r="C1905" s="413"/>
      <c r="D1905" s="413"/>
      <c r="E1905" s="414"/>
      <c r="F1905" s="415">
        <v>1</v>
      </c>
      <c r="G1905" s="416">
        <v>1</v>
      </c>
      <c r="H1905" s="417">
        <v>0</v>
      </c>
      <c r="I1905" s="426">
        <v>37.619999999999997</v>
      </c>
      <c r="J1905" s="426">
        <v>25.53</v>
      </c>
      <c r="K1905" s="419">
        <v>37.619999999999997</v>
      </c>
    </row>
    <row r="1906" spans="1:11">
      <c r="A1906" s="420"/>
      <c r="B1906" s="421"/>
      <c r="C1906" s="421"/>
      <c r="D1906" s="421"/>
      <c r="E1906" s="422"/>
      <c r="F1906" s="423"/>
      <c r="G1906" s="424"/>
      <c r="H1906" s="425"/>
      <c r="I1906" s="426"/>
      <c r="J1906" s="426"/>
      <c r="K1906" s="427"/>
    </row>
    <row r="1907" spans="1:11">
      <c r="A1907" s="420"/>
      <c r="B1907" s="421"/>
      <c r="C1907" s="421"/>
      <c r="D1907" s="421"/>
      <c r="E1907" s="422"/>
      <c r="F1907" s="423"/>
      <c r="G1907" s="424"/>
      <c r="H1907" s="425"/>
      <c r="I1907" s="426"/>
      <c r="J1907" s="426"/>
      <c r="K1907" s="427"/>
    </row>
    <row r="1908" spans="1:11" s="194" customFormat="1">
      <c r="A1908" s="420"/>
      <c r="B1908" s="421"/>
      <c r="C1908" s="421"/>
      <c r="D1908" s="421"/>
      <c r="E1908" s="422"/>
      <c r="F1908" s="423"/>
      <c r="G1908" s="424"/>
      <c r="H1908" s="425"/>
      <c r="I1908" s="426"/>
      <c r="J1908" s="426"/>
      <c r="K1908" s="427"/>
    </row>
    <row r="1909" spans="1:11" s="194" customFormat="1">
      <c r="A1909" s="420"/>
      <c r="B1909" s="421"/>
      <c r="C1909" s="421"/>
      <c r="D1909" s="421"/>
      <c r="E1909" s="422"/>
      <c r="F1909" s="423"/>
      <c r="G1909" s="424"/>
      <c r="H1909" s="425"/>
      <c r="I1909" s="426"/>
      <c r="J1909" s="426"/>
      <c r="K1909" s="427"/>
    </row>
    <row r="1910" spans="1:11" s="194" customFormat="1">
      <c r="A1910" s="420"/>
      <c r="B1910" s="421"/>
      <c r="C1910" s="421"/>
      <c r="D1910" s="421"/>
      <c r="E1910" s="422"/>
      <c r="F1910" s="423"/>
      <c r="G1910" s="424"/>
      <c r="H1910" s="425"/>
      <c r="I1910" s="426"/>
      <c r="J1910" s="426"/>
      <c r="K1910" s="427"/>
    </row>
    <row r="1911" spans="1:11" s="194" customFormat="1">
      <c r="A1911" s="420"/>
      <c r="B1911" s="421"/>
      <c r="C1911" s="421"/>
      <c r="D1911" s="421"/>
      <c r="E1911" s="422"/>
      <c r="F1911" s="423"/>
      <c r="G1911" s="424"/>
      <c r="H1911" s="425"/>
      <c r="I1911" s="426"/>
      <c r="J1911" s="426"/>
      <c r="K1911" s="427"/>
    </row>
    <row r="1912" spans="1:11" s="194" customFormat="1">
      <c r="A1912" s="428"/>
      <c r="B1912" s="429"/>
      <c r="C1912" s="429"/>
      <c r="D1912" s="429"/>
      <c r="E1912" s="430"/>
      <c r="F1912" s="431"/>
      <c r="G1912" s="432"/>
      <c r="H1912" s="433"/>
      <c r="I1912" s="434"/>
      <c r="J1912" s="434"/>
      <c r="K1912" s="435"/>
    </row>
    <row r="1913" spans="1:11" s="194" customFormat="1">
      <c r="A1913" s="935" t="s">
        <v>1247</v>
      </c>
      <c r="B1913" s="936"/>
      <c r="C1913" s="936"/>
      <c r="D1913" s="936"/>
      <c r="E1913" s="936"/>
      <c r="F1913" s="834"/>
      <c r="G1913" s="834"/>
      <c r="H1913" s="834"/>
      <c r="I1913" s="834"/>
      <c r="J1913" s="835"/>
      <c r="K1913" s="436">
        <v>37.619999999999997</v>
      </c>
    </row>
    <row r="1914" spans="1:11" s="194" customFormat="1">
      <c r="A1914" s="814" t="s">
        <v>1248</v>
      </c>
      <c r="B1914" s="815"/>
      <c r="C1914" s="815"/>
      <c r="D1914" s="815"/>
      <c r="E1914" s="815"/>
      <c r="F1914" s="437"/>
      <c r="G1914" s="437"/>
      <c r="H1914" s="921" t="s">
        <v>1239</v>
      </c>
      <c r="I1914" s="923" t="s">
        <v>1249</v>
      </c>
      <c r="J1914" s="925" t="s">
        <v>1250</v>
      </c>
      <c r="K1914" s="925" t="s">
        <v>1242</v>
      </c>
    </row>
    <row r="1915" spans="1:11" s="194" customFormat="1" ht="15">
      <c r="A1915" s="816"/>
      <c r="B1915" s="817"/>
      <c r="C1915" s="817"/>
      <c r="D1915" s="817"/>
      <c r="E1915" s="817"/>
      <c r="F1915" s="438"/>
      <c r="G1915" s="666"/>
      <c r="H1915" s="922"/>
      <c r="I1915" s="924"/>
      <c r="J1915" s="926"/>
      <c r="K1915" s="926"/>
    </row>
    <row r="1916" spans="1:11">
      <c r="A1916" s="439">
        <v>20002</v>
      </c>
      <c r="B1916" s="927" t="s">
        <v>1251</v>
      </c>
      <c r="C1916" s="927"/>
      <c r="D1916" s="927"/>
      <c r="E1916" s="927"/>
      <c r="F1916" s="927"/>
      <c r="G1916" s="928"/>
      <c r="H1916" s="440">
        <v>0.25</v>
      </c>
      <c r="I1916" s="441" t="s">
        <v>1252</v>
      </c>
      <c r="J1916" s="442">
        <v>24.3</v>
      </c>
      <c r="K1916" s="442">
        <v>6.07</v>
      </c>
    </row>
    <row r="1917" spans="1:11" ht="15.75" customHeight="1">
      <c r="A1917" s="443">
        <v>20031</v>
      </c>
      <c r="B1917" s="919" t="s">
        <v>1253</v>
      </c>
      <c r="C1917" s="919"/>
      <c r="D1917" s="919"/>
      <c r="E1917" s="919"/>
      <c r="F1917" s="919"/>
      <c r="G1917" s="920"/>
      <c r="H1917" s="440">
        <v>2</v>
      </c>
      <c r="I1917" s="441" t="s">
        <v>1252</v>
      </c>
      <c r="J1917" s="442">
        <v>13.64</v>
      </c>
      <c r="K1917" s="442">
        <v>27.28</v>
      </c>
    </row>
    <row r="1918" spans="1:11" ht="21.75" customHeight="1">
      <c r="A1918" s="443">
        <v>20017</v>
      </c>
      <c r="B1918" s="919" t="s">
        <v>1413</v>
      </c>
      <c r="C1918" s="919"/>
      <c r="D1918" s="919"/>
      <c r="E1918" s="919"/>
      <c r="F1918" s="919"/>
      <c r="G1918" s="920"/>
      <c r="H1918" s="440">
        <v>1</v>
      </c>
      <c r="I1918" s="441" t="s">
        <v>1252</v>
      </c>
      <c r="J1918" s="442">
        <v>20.190000000000001</v>
      </c>
      <c r="K1918" s="442">
        <v>20.190000000000001</v>
      </c>
    </row>
    <row r="1919" spans="1:11">
      <c r="A1919" s="443">
        <v>11</v>
      </c>
      <c r="B1919" s="919" t="s">
        <v>1255</v>
      </c>
      <c r="C1919" s="919"/>
      <c r="D1919" s="919"/>
      <c r="E1919" s="919"/>
      <c r="F1919" s="919"/>
      <c r="G1919" s="920"/>
      <c r="H1919" s="440">
        <v>1.1200000000000001</v>
      </c>
      <c r="I1919" s="441" t="s">
        <v>1256</v>
      </c>
      <c r="J1919" s="442">
        <v>0</v>
      </c>
      <c r="K1919" s="442">
        <v>0.59</v>
      </c>
    </row>
    <row r="1920" spans="1:11">
      <c r="A1920" s="443">
        <v>12</v>
      </c>
      <c r="B1920" s="919" t="s">
        <v>1258</v>
      </c>
      <c r="C1920" s="919"/>
      <c r="D1920" s="919"/>
      <c r="E1920" s="919"/>
      <c r="F1920" s="919"/>
      <c r="G1920" s="920"/>
      <c r="H1920" s="440">
        <v>9.6</v>
      </c>
      <c r="I1920" s="441" t="s">
        <v>1256</v>
      </c>
      <c r="J1920" s="442">
        <v>0</v>
      </c>
      <c r="K1920" s="442">
        <v>5.13</v>
      </c>
    </row>
    <row r="1921" spans="1:11">
      <c r="A1921" s="443">
        <v>13</v>
      </c>
      <c r="B1921" s="919" t="s">
        <v>1260</v>
      </c>
      <c r="C1921" s="919"/>
      <c r="D1921" s="919"/>
      <c r="E1921" s="919"/>
      <c r="F1921" s="919"/>
      <c r="G1921" s="920"/>
      <c r="H1921" s="440">
        <v>4.79</v>
      </c>
      <c r="I1921" s="441" t="s">
        <v>1256</v>
      </c>
      <c r="J1921" s="442">
        <v>0</v>
      </c>
      <c r="K1921" s="442">
        <v>2.56</v>
      </c>
    </row>
    <row r="1922" spans="1:11">
      <c r="A1922" s="443">
        <v>14</v>
      </c>
      <c r="B1922" s="919" t="s">
        <v>1262</v>
      </c>
      <c r="C1922" s="919"/>
      <c r="D1922" s="919"/>
      <c r="E1922" s="919"/>
      <c r="F1922" s="919"/>
      <c r="G1922" s="920"/>
      <c r="H1922" s="440">
        <v>5</v>
      </c>
      <c r="I1922" s="441" t="s">
        <v>1256</v>
      </c>
      <c r="J1922" s="442">
        <v>0</v>
      </c>
      <c r="K1922" s="442">
        <v>2.67</v>
      </c>
    </row>
    <row r="1923" spans="1:11">
      <c r="A1923" s="445"/>
      <c r="B1923" s="879"/>
      <c r="C1923" s="879"/>
      <c r="D1923" s="879"/>
      <c r="E1923" s="879"/>
      <c r="F1923" s="879"/>
      <c r="G1923" s="880"/>
      <c r="H1923" s="446"/>
      <c r="I1923" s="447"/>
      <c r="J1923" s="434"/>
      <c r="K1923" s="434"/>
    </row>
    <row r="1924" spans="1:11" ht="15">
      <c r="A1924" s="448"/>
      <c r="C1924" s="667"/>
      <c r="D1924" s="833" t="s">
        <v>1263</v>
      </c>
      <c r="E1924" s="834"/>
      <c r="F1924" s="834"/>
      <c r="G1924" s="834"/>
      <c r="H1924" s="834"/>
      <c r="I1924" s="834"/>
      <c r="J1924" s="835"/>
      <c r="K1924" s="449">
        <v>64.490000000000009</v>
      </c>
    </row>
    <row r="1925" spans="1:11">
      <c r="A1925" s="448" t="s">
        <v>1264</v>
      </c>
      <c r="B1925" s="437"/>
      <c r="C1925" s="450">
        <v>92.637500000000003</v>
      </c>
      <c r="D1925" s="881" t="s">
        <v>1265</v>
      </c>
      <c r="E1925" s="882"/>
      <c r="F1925" s="882"/>
      <c r="G1925" s="882"/>
      <c r="H1925" s="882"/>
      <c r="I1925" s="882"/>
      <c r="J1925" s="883"/>
      <c r="K1925" s="449">
        <v>102.11000000000001</v>
      </c>
    </row>
    <row r="1926" spans="1:11">
      <c r="A1926" s="451"/>
      <c r="B1926" s="437"/>
      <c r="C1926" s="452"/>
      <c r="D1926" s="918" t="s">
        <v>1266</v>
      </c>
      <c r="E1926" s="918"/>
      <c r="F1926" s="834"/>
      <c r="G1926" s="834"/>
      <c r="H1926" s="834"/>
      <c r="I1926" s="834"/>
      <c r="J1926" s="835"/>
      <c r="K1926" s="449">
        <v>1.1000000000000001</v>
      </c>
    </row>
    <row r="1927" spans="1:11">
      <c r="A1927" s="814" t="s">
        <v>1267</v>
      </c>
      <c r="B1927" s="815"/>
      <c r="C1927" s="815"/>
      <c r="D1927" s="815"/>
      <c r="E1927" s="815"/>
      <c r="F1927" s="818"/>
      <c r="G1927" s="820" t="s">
        <v>1268</v>
      </c>
      <c r="H1927" s="821"/>
      <c r="I1927" s="824" t="s">
        <v>1249</v>
      </c>
      <c r="J1927" s="813" t="s">
        <v>1269</v>
      </c>
      <c r="K1927" s="813" t="s">
        <v>1270</v>
      </c>
    </row>
    <row r="1928" spans="1:11">
      <c r="A1928" s="816"/>
      <c r="B1928" s="817"/>
      <c r="C1928" s="817"/>
      <c r="D1928" s="817"/>
      <c r="E1928" s="817"/>
      <c r="F1928" s="819"/>
      <c r="G1928" s="822"/>
      <c r="H1928" s="823"/>
      <c r="I1928" s="824"/>
      <c r="J1928" s="813"/>
      <c r="K1928" s="824"/>
    </row>
    <row r="1929" spans="1:11">
      <c r="A1929" s="444"/>
      <c r="B1929" s="421"/>
      <c r="C1929" s="421"/>
      <c r="D1929" s="421"/>
      <c r="E1929" s="421"/>
      <c r="F1929" s="414"/>
      <c r="G1929" s="825"/>
      <c r="H1929" s="826"/>
      <c r="I1929" s="453"/>
      <c r="J1929" s="454"/>
      <c r="K1929" s="455"/>
    </row>
    <row r="1930" spans="1:11">
      <c r="A1930" s="444"/>
      <c r="B1930" s="421"/>
      <c r="C1930" s="421"/>
      <c r="D1930" s="421"/>
      <c r="E1930" s="421"/>
      <c r="F1930" s="422"/>
      <c r="G1930" s="827"/>
      <c r="H1930" s="828"/>
      <c r="I1930" s="457"/>
      <c r="J1930" s="458"/>
      <c r="K1930" s="426"/>
    </row>
    <row r="1931" spans="1:11">
      <c r="A1931" s="444"/>
      <c r="B1931" s="421"/>
      <c r="C1931" s="421"/>
      <c r="D1931" s="421"/>
      <c r="E1931" s="421"/>
      <c r="F1931" s="422"/>
      <c r="G1931" s="827"/>
      <c r="H1931" s="828"/>
      <c r="I1931" s="457"/>
      <c r="J1931" s="458"/>
      <c r="K1931" s="426"/>
    </row>
    <row r="1932" spans="1:11">
      <c r="A1932" s="444"/>
      <c r="B1932" s="421"/>
      <c r="C1932" s="421"/>
      <c r="D1932" s="421"/>
      <c r="E1932" s="421"/>
      <c r="F1932" s="422"/>
      <c r="G1932" s="827"/>
      <c r="H1932" s="828"/>
      <c r="I1932" s="457"/>
      <c r="J1932" s="458"/>
      <c r="K1932" s="426"/>
    </row>
    <row r="1933" spans="1:11">
      <c r="A1933" s="833" t="s">
        <v>1271</v>
      </c>
      <c r="B1933" s="834"/>
      <c r="C1933" s="834"/>
      <c r="D1933" s="834"/>
      <c r="E1933" s="834"/>
      <c r="F1933" s="834"/>
      <c r="G1933" s="834"/>
      <c r="H1933" s="834"/>
      <c r="I1933" s="834"/>
      <c r="J1933" s="835"/>
      <c r="K1933" s="459"/>
    </row>
    <row r="1934" spans="1:11">
      <c r="A1934" s="814" t="s">
        <v>1272</v>
      </c>
      <c r="B1934" s="815"/>
      <c r="C1934" s="815"/>
      <c r="D1934" s="815"/>
      <c r="E1934" s="815"/>
      <c r="F1934" s="818"/>
      <c r="G1934" s="820" t="s">
        <v>1268</v>
      </c>
      <c r="H1934" s="821"/>
      <c r="I1934" s="824" t="s">
        <v>1249</v>
      </c>
      <c r="J1934" s="813" t="s">
        <v>1269</v>
      </c>
      <c r="K1934" s="813" t="s">
        <v>1270</v>
      </c>
    </row>
    <row r="1935" spans="1:11">
      <c r="A1935" s="816"/>
      <c r="B1935" s="817"/>
      <c r="C1935" s="817"/>
      <c r="D1935" s="817"/>
      <c r="E1935" s="817"/>
      <c r="F1935" s="819"/>
      <c r="G1935" s="822"/>
      <c r="H1935" s="823"/>
      <c r="I1935" s="824"/>
      <c r="J1935" s="813"/>
      <c r="K1935" s="824"/>
    </row>
    <row r="1936" spans="1:11">
      <c r="A1936" s="444" t="s">
        <v>1406</v>
      </c>
      <c r="B1936" s="421" t="s">
        <v>1407</v>
      </c>
      <c r="C1936" s="421"/>
      <c r="D1936" s="421"/>
      <c r="E1936" s="421"/>
      <c r="F1936" s="422"/>
      <c r="G1936" s="827">
        <v>4.2000000000000003E-2</v>
      </c>
      <c r="H1936" s="828"/>
      <c r="I1936" s="457" t="s">
        <v>1310</v>
      </c>
      <c r="J1936" s="495">
        <v>438.47999999999996</v>
      </c>
      <c r="K1936" s="442">
        <v>18.41</v>
      </c>
    </row>
    <row r="1937" spans="1:11">
      <c r="A1937" s="444" t="s">
        <v>1399</v>
      </c>
      <c r="B1937" s="421" t="s">
        <v>1400</v>
      </c>
      <c r="C1937" s="421"/>
      <c r="D1937" s="421"/>
      <c r="E1937" s="421"/>
      <c r="F1937" s="422"/>
      <c r="G1937" s="827">
        <v>0.03</v>
      </c>
      <c r="H1937" s="828"/>
      <c r="I1937" s="457" t="s">
        <v>1310</v>
      </c>
      <c r="J1937" s="495">
        <v>57.93</v>
      </c>
      <c r="K1937" s="442">
        <v>1.73</v>
      </c>
    </row>
    <row r="1938" spans="1:11">
      <c r="A1938" s="444"/>
      <c r="B1938" s="421"/>
      <c r="C1938" s="421"/>
      <c r="D1938" s="421"/>
      <c r="E1938" s="421"/>
      <c r="F1938" s="422"/>
      <c r="G1938" s="827"/>
      <c r="H1938" s="828"/>
      <c r="I1938" s="457"/>
      <c r="J1938" s="458"/>
      <c r="K1938" s="426"/>
    </row>
    <row r="1939" spans="1:11">
      <c r="A1939" s="445"/>
      <c r="B1939" s="429"/>
      <c r="C1939" s="429"/>
      <c r="D1939" s="429"/>
      <c r="E1939" s="429"/>
      <c r="F1939" s="430"/>
      <c r="G1939" s="831"/>
      <c r="H1939" s="832"/>
      <c r="I1939" s="460"/>
      <c r="J1939" s="461"/>
      <c r="K1939" s="434"/>
    </row>
    <row r="1940" spans="1:11">
      <c r="A1940" s="833" t="s">
        <v>1273</v>
      </c>
      <c r="B1940" s="834"/>
      <c r="C1940" s="834"/>
      <c r="D1940" s="834"/>
      <c r="E1940" s="834"/>
      <c r="F1940" s="834"/>
      <c r="G1940" s="834"/>
      <c r="H1940" s="834"/>
      <c r="I1940" s="834"/>
      <c r="J1940" s="835"/>
      <c r="K1940" s="449">
        <v>20.14</v>
      </c>
    </row>
    <row r="1941" spans="1:11">
      <c r="A1941" s="814" t="s">
        <v>1274</v>
      </c>
      <c r="B1941" s="815"/>
      <c r="C1941" s="815"/>
      <c r="D1941" s="815"/>
      <c r="E1941" s="815"/>
      <c r="F1941" s="818"/>
      <c r="G1941" s="820" t="s">
        <v>1268</v>
      </c>
      <c r="H1941" s="821"/>
      <c r="I1941" s="824" t="s">
        <v>1249</v>
      </c>
      <c r="J1941" s="813" t="s">
        <v>1269</v>
      </c>
      <c r="K1941" s="813" t="s">
        <v>1270</v>
      </c>
    </row>
    <row r="1942" spans="1:11">
      <c r="A1942" s="816"/>
      <c r="B1942" s="817"/>
      <c r="C1942" s="817"/>
      <c r="D1942" s="817"/>
      <c r="E1942" s="817"/>
      <c r="F1942" s="819"/>
      <c r="G1942" s="822"/>
      <c r="H1942" s="823"/>
      <c r="I1942" s="824"/>
      <c r="J1942" s="813"/>
      <c r="K1942" s="824"/>
    </row>
    <row r="1943" spans="1:11">
      <c r="A1943" s="444"/>
      <c r="B1943" s="421"/>
      <c r="C1943" s="421"/>
      <c r="D1943" s="421"/>
      <c r="E1943" s="421"/>
      <c r="F1943" s="422"/>
      <c r="G1943" s="827"/>
      <c r="H1943" s="828"/>
      <c r="I1943" s="457"/>
      <c r="J1943" s="458"/>
      <c r="K1943" s="426"/>
    </row>
    <row r="1944" spans="1:11">
      <c r="A1944" s="444"/>
      <c r="B1944" s="421"/>
      <c r="C1944" s="421"/>
      <c r="D1944" s="421"/>
      <c r="E1944" s="421"/>
      <c r="F1944" s="422"/>
      <c r="G1944" s="827"/>
      <c r="H1944" s="828"/>
      <c r="I1944" s="457"/>
      <c r="J1944" s="458"/>
      <c r="K1944" s="426"/>
    </row>
    <row r="1945" spans="1:11">
      <c r="A1945" s="444"/>
      <c r="B1945" s="421"/>
      <c r="C1945" s="421"/>
      <c r="D1945" s="421"/>
      <c r="E1945" s="421"/>
      <c r="F1945" s="422"/>
      <c r="G1945" s="827"/>
      <c r="H1945" s="828"/>
      <c r="I1945" s="457"/>
      <c r="J1945" s="458"/>
      <c r="K1945" s="426"/>
    </row>
    <row r="1946" spans="1:11">
      <c r="A1946" s="445"/>
      <c r="B1946" s="429"/>
      <c r="C1946" s="429"/>
      <c r="D1946" s="429"/>
      <c r="E1946" s="429"/>
      <c r="F1946" s="430"/>
      <c r="G1946" s="831"/>
      <c r="H1946" s="832"/>
      <c r="I1946" s="460"/>
      <c r="J1946" s="461"/>
      <c r="K1946" s="434"/>
    </row>
    <row r="1947" spans="1:11">
      <c r="A1947" s="833" t="s">
        <v>1275</v>
      </c>
      <c r="B1947" s="834"/>
      <c r="C1947" s="834"/>
      <c r="D1947" s="834"/>
      <c r="E1947" s="834"/>
      <c r="F1947" s="834"/>
      <c r="G1947" s="834"/>
      <c r="H1947" s="834"/>
      <c r="I1947" s="834"/>
      <c r="J1947" s="835"/>
      <c r="K1947" s="459"/>
    </row>
    <row r="1948" spans="1:11">
      <c r="A1948" s="814" t="s">
        <v>1276</v>
      </c>
      <c r="B1948" s="869"/>
      <c r="C1948" s="872" t="s">
        <v>1277</v>
      </c>
      <c r="D1948" s="462" t="s">
        <v>984</v>
      </c>
      <c r="E1948" s="874" t="s">
        <v>889</v>
      </c>
      <c r="F1948" s="874"/>
      <c r="G1948" s="875"/>
      <c r="H1948" s="876" t="s">
        <v>1278</v>
      </c>
      <c r="I1948" s="877"/>
      <c r="J1948" s="878"/>
      <c r="K1948" s="829" t="s">
        <v>1279</v>
      </c>
    </row>
    <row r="1949" spans="1:11">
      <c r="A1949" s="870"/>
      <c r="B1949" s="871"/>
      <c r="C1949" s="873"/>
      <c r="D1949" s="464"/>
      <c r="E1949" s="463" t="s">
        <v>1280</v>
      </c>
      <c r="F1949" s="465" t="s">
        <v>1281</v>
      </c>
      <c r="G1949" s="466" t="s">
        <v>1282</v>
      </c>
      <c r="H1949" s="463" t="s">
        <v>1280</v>
      </c>
      <c r="I1949" s="465" t="s">
        <v>1281</v>
      </c>
      <c r="J1949" s="465" t="s">
        <v>1282</v>
      </c>
      <c r="K1949" s="830"/>
    </row>
    <row r="1950" spans="1:11">
      <c r="A1950" s="467"/>
      <c r="B1950" s="414"/>
      <c r="C1950" s="468"/>
      <c r="D1950" s="469"/>
      <c r="E1950" s="470"/>
      <c r="F1950" s="471"/>
      <c r="G1950" s="472"/>
      <c r="H1950" s="456"/>
      <c r="I1950" s="456"/>
      <c r="J1950" s="473"/>
      <c r="K1950" s="455"/>
    </row>
    <row r="1951" spans="1:11">
      <c r="A1951" s="444"/>
      <c r="B1951" s="421"/>
      <c r="C1951" s="468"/>
      <c r="D1951" s="474"/>
      <c r="E1951" s="475"/>
      <c r="F1951" s="476"/>
      <c r="G1951" s="477"/>
      <c r="H1951" s="456"/>
      <c r="I1951" s="456"/>
      <c r="J1951" s="473"/>
      <c r="K1951" s="426"/>
    </row>
    <row r="1952" spans="1:11">
      <c r="A1952" s="444"/>
      <c r="B1952" s="421"/>
      <c r="C1952" s="468"/>
      <c r="D1952" s="474"/>
      <c r="E1952" s="475"/>
      <c r="F1952" s="476"/>
      <c r="G1952" s="477"/>
      <c r="H1952" s="456"/>
      <c r="I1952" s="456"/>
      <c r="J1952" s="473"/>
      <c r="K1952" s="426"/>
    </row>
    <row r="1953" spans="1:11">
      <c r="A1953" s="445"/>
      <c r="B1953" s="429"/>
      <c r="C1953" s="478"/>
      <c r="D1953" s="479"/>
      <c r="E1953" s="480"/>
      <c r="F1953" s="481"/>
      <c r="G1953" s="482"/>
      <c r="H1953" s="456"/>
      <c r="I1953" s="456"/>
      <c r="J1953" s="473"/>
      <c r="K1953" s="434"/>
    </row>
    <row r="1954" spans="1:11">
      <c r="A1954" s="811" t="s">
        <v>1283</v>
      </c>
      <c r="B1954" s="809"/>
      <c r="C1954" s="809"/>
      <c r="D1954" s="812"/>
      <c r="E1954" s="809"/>
      <c r="F1954" s="809"/>
      <c r="G1954" s="809"/>
      <c r="H1954" s="809"/>
      <c r="I1954" s="809"/>
      <c r="J1954" s="810"/>
      <c r="K1954" s="459"/>
    </row>
    <row r="1955" spans="1:11">
      <c r="A1955" s="808" t="s">
        <v>1284</v>
      </c>
      <c r="B1955" s="809"/>
      <c r="C1955" s="809"/>
      <c r="D1955" s="809"/>
      <c r="E1955" s="809"/>
      <c r="F1955" s="809"/>
      <c r="G1955" s="809"/>
      <c r="H1955" s="809"/>
      <c r="I1955" s="809"/>
      <c r="J1955" s="810"/>
      <c r="K1955" s="449">
        <v>21.240000000000002</v>
      </c>
    </row>
    <row r="1956" spans="1:11">
      <c r="A1956" s="808" t="s">
        <v>1225</v>
      </c>
      <c r="B1956" s="809"/>
      <c r="C1956" s="809"/>
      <c r="D1956" s="809"/>
      <c r="E1956" s="809"/>
      <c r="F1956" s="809"/>
      <c r="G1956" s="809"/>
      <c r="H1956" s="809"/>
      <c r="I1956" s="809"/>
      <c r="J1956" s="810"/>
      <c r="K1956" s="449">
        <v>4.37</v>
      </c>
    </row>
    <row r="1957" spans="1:11">
      <c r="A1957" s="808" t="s">
        <v>1285</v>
      </c>
      <c r="B1957" s="809"/>
      <c r="C1957" s="809"/>
      <c r="D1957" s="809"/>
      <c r="E1957" s="809"/>
      <c r="F1957" s="809"/>
      <c r="G1957" s="809"/>
      <c r="H1957" s="809"/>
      <c r="I1957" s="809"/>
      <c r="J1957" s="810"/>
      <c r="K1957" s="449">
        <v>25.610000000000003</v>
      </c>
    </row>
    <row r="1960" spans="1:11">
      <c r="A1960" s="937" t="s">
        <v>1226</v>
      </c>
      <c r="B1960" s="938"/>
      <c r="C1960" s="938"/>
      <c r="D1960" s="938"/>
      <c r="E1960" s="938"/>
      <c r="F1960" s="938"/>
      <c r="G1960" s="938"/>
      <c r="H1960" s="938"/>
      <c r="I1960" s="938"/>
      <c r="J1960" s="938"/>
      <c r="K1960" s="939"/>
    </row>
    <row r="1961" spans="1:11">
      <c r="A1961" s="393" t="s">
        <v>1227</v>
      </c>
      <c r="B1961" s="394"/>
      <c r="C1961" s="940"/>
      <c r="D1961" s="940"/>
      <c r="E1961" s="940"/>
      <c r="F1961" s="940"/>
      <c r="G1961" s="940"/>
      <c r="H1961" s="940"/>
      <c r="I1961" s="940"/>
      <c r="J1961" s="940"/>
      <c r="K1961" s="941"/>
    </row>
    <row r="1962" spans="1:11">
      <c r="A1962" s="393" t="s">
        <v>1228</v>
      </c>
      <c r="B1962" s="394"/>
      <c r="C1962" s="395" t="s">
        <v>1229</v>
      </c>
      <c r="E1962" s="942"/>
      <c r="F1962" s="942"/>
      <c r="G1962" s="942"/>
      <c r="H1962" s="397"/>
      <c r="I1962" s="395" t="s">
        <v>1230</v>
      </c>
      <c r="J1962" s="943"/>
      <c r="K1962" s="944"/>
    </row>
    <row r="1963" spans="1:11">
      <c r="A1963" s="398" t="s">
        <v>1231</v>
      </c>
      <c r="B1963" s="399" t="s">
        <v>1414</v>
      </c>
      <c r="C1963" s="400"/>
      <c r="D1963" s="400"/>
      <c r="E1963" s="400"/>
      <c r="F1963" s="400"/>
      <c r="G1963" s="400"/>
      <c r="H1963" s="400"/>
      <c r="I1963" s="400"/>
      <c r="J1963" s="400"/>
      <c r="K1963" s="401"/>
    </row>
    <row r="1964" spans="1:11">
      <c r="A1964" s="402" t="s">
        <v>1233</v>
      </c>
      <c r="B1964" s="403"/>
      <c r="D1964" s="404"/>
      <c r="E1964" s="404"/>
      <c r="F1964" s="404"/>
      <c r="G1964" s="404"/>
      <c r="H1964" s="404"/>
      <c r="I1964" s="405"/>
      <c r="J1964" s="406" t="s">
        <v>1234</v>
      </c>
      <c r="K1964" s="407"/>
    </row>
    <row r="1965" spans="1:11">
      <c r="A1965" s="929" t="s">
        <v>1415</v>
      </c>
      <c r="B1965" s="930"/>
      <c r="C1965" s="930"/>
      <c r="D1965" s="930"/>
      <c r="E1965" s="930"/>
      <c r="F1965" s="930"/>
      <c r="G1965" s="930"/>
      <c r="H1965" s="930"/>
      <c r="I1965" s="931"/>
      <c r="J1965" s="408" t="s">
        <v>1236</v>
      </c>
      <c r="K1965" s="407" t="s">
        <v>1392</v>
      </c>
    </row>
    <row r="1966" spans="1:11">
      <c r="A1966" s="870" t="s">
        <v>1238</v>
      </c>
      <c r="B1966" s="932"/>
      <c r="C1966" s="815"/>
      <c r="D1966" s="815"/>
      <c r="E1966" s="869"/>
      <c r="F1966" s="409" t="s">
        <v>1239</v>
      </c>
      <c r="G1966" s="933" t="s">
        <v>1240</v>
      </c>
      <c r="H1966" s="934"/>
      <c r="I1966" s="830" t="s">
        <v>1241</v>
      </c>
      <c r="J1966" s="830"/>
      <c r="K1966" s="925" t="s">
        <v>1242</v>
      </c>
    </row>
    <row r="1967" spans="1:11">
      <c r="A1967" s="870"/>
      <c r="B1967" s="932"/>
      <c r="C1967" s="932"/>
      <c r="D1967" s="932"/>
      <c r="E1967" s="871"/>
      <c r="F1967" s="409"/>
      <c r="G1967" s="409" t="s">
        <v>1243</v>
      </c>
      <c r="H1967" s="410" t="s">
        <v>1244</v>
      </c>
      <c r="I1967" s="497" t="s">
        <v>1245</v>
      </c>
      <c r="J1967" s="497" t="s">
        <v>1244</v>
      </c>
      <c r="K1967" s="926"/>
    </row>
    <row r="1968" spans="1:11">
      <c r="A1968" s="412">
        <v>30115</v>
      </c>
      <c r="B1968" s="413" t="s">
        <v>1412</v>
      </c>
      <c r="C1968" s="413"/>
      <c r="D1968" s="413"/>
      <c r="E1968" s="414"/>
      <c r="F1968" s="415">
        <v>1</v>
      </c>
      <c r="G1968" s="416">
        <v>1</v>
      </c>
      <c r="H1968" s="417">
        <v>0</v>
      </c>
      <c r="I1968" s="426">
        <v>37.619999999999997</v>
      </c>
      <c r="J1968" s="426">
        <v>25.53</v>
      </c>
      <c r="K1968" s="419">
        <v>37.619999999999997</v>
      </c>
    </row>
    <row r="1969" spans="1:11">
      <c r="A1969" s="420"/>
      <c r="B1969" s="421"/>
      <c r="C1969" s="421"/>
      <c r="D1969" s="421"/>
      <c r="E1969" s="422"/>
      <c r="F1969" s="423"/>
      <c r="G1969" s="424"/>
      <c r="H1969" s="425"/>
      <c r="I1969" s="426"/>
      <c r="J1969" s="426"/>
      <c r="K1969" s="427"/>
    </row>
    <row r="1970" spans="1:11" ht="23.25" customHeight="1">
      <c r="A1970" s="420"/>
      <c r="B1970" s="421"/>
      <c r="C1970" s="421"/>
      <c r="D1970" s="421"/>
      <c r="E1970" s="422"/>
      <c r="F1970" s="423"/>
      <c r="G1970" s="424"/>
      <c r="H1970" s="425"/>
      <c r="I1970" s="426"/>
      <c r="J1970" s="426"/>
      <c r="K1970" s="427"/>
    </row>
    <row r="1971" spans="1:11">
      <c r="A1971" s="420"/>
      <c r="B1971" s="421"/>
      <c r="C1971" s="421"/>
      <c r="D1971" s="421"/>
      <c r="E1971" s="422"/>
      <c r="F1971" s="423"/>
      <c r="G1971" s="424"/>
      <c r="H1971" s="425"/>
      <c r="I1971" s="426"/>
      <c r="J1971" s="426"/>
      <c r="K1971" s="427"/>
    </row>
    <row r="1972" spans="1:11">
      <c r="A1972" s="420"/>
      <c r="B1972" s="421"/>
      <c r="C1972" s="421"/>
      <c r="D1972" s="421"/>
      <c r="E1972" s="422"/>
      <c r="F1972" s="423"/>
      <c r="G1972" s="424"/>
      <c r="H1972" s="425"/>
      <c r="I1972" s="426"/>
      <c r="J1972" s="426"/>
      <c r="K1972" s="427"/>
    </row>
    <row r="1973" spans="1:11" s="194" customFormat="1">
      <c r="A1973" s="420"/>
      <c r="B1973" s="421"/>
      <c r="C1973" s="421"/>
      <c r="D1973" s="421"/>
      <c r="E1973" s="422"/>
      <c r="F1973" s="423"/>
      <c r="G1973" s="424"/>
      <c r="H1973" s="425"/>
      <c r="I1973" s="426"/>
      <c r="J1973" s="426"/>
      <c r="K1973" s="427"/>
    </row>
    <row r="1974" spans="1:11" s="194" customFormat="1">
      <c r="A1974" s="420"/>
      <c r="B1974" s="421"/>
      <c r="C1974" s="421"/>
      <c r="D1974" s="421"/>
      <c r="E1974" s="422"/>
      <c r="F1974" s="423"/>
      <c r="G1974" s="424"/>
      <c r="H1974" s="425"/>
      <c r="I1974" s="426"/>
      <c r="J1974" s="426"/>
      <c r="K1974" s="427"/>
    </row>
    <row r="1975" spans="1:11" s="194" customFormat="1">
      <c r="A1975" s="428"/>
      <c r="B1975" s="429"/>
      <c r="C1975" s="429"/>
      <c r="D1975" s="429"/>
      <c r="E1975" s="430"/>
      <c r="F1975" s="431"/>
      <c r="G1975" s="432"/>
      <c r="H1975" s="433"/>
      <c r="I1975" s="434"/>
      <c r="J1975" s="434"/>
      <c r="K1975" s="435"/>
    </row>
    <row r="1976" spans="1:11" s="194" customFormat="1">
      <c r="A1976" s="935" t="s">
        <v>1247</v>
      </c>
      <c r="B1976" s="936"/>
      <c r="C1976" s="936"/>
      <c r="D1976" s="936"/>
      <c r="E1976" s="936"/>
      <c r="F1976" s="834"/>
      <c r="G1976" s="834"/>
      <c r="H1976" s="834"/>
      <c r="I1976" s="834"/>
      <c r="J1976" s="835"/>
      <c r="K1976" s="436">
        <v>37.619999999999997</v>
      </c>
    </row>
    <row r="1977" spans="1:11" s="194" customFormat="1">
      <c r="A1977" s="814" t="s">
        <v>1248</v>
      </c>
      <c r="B1977" s="815"/>
      <c r="C1977" s="815"/>
      <c r="D1977" s="815"/>
      <c r="E1977" s="815"/>
      <c r="F1977" s="437"/>
      <c r="G1977" s="437"/>
      <c r="H1977" s="921" t="s">
        <v>1239</v>
      </c>
      <c r="I1977" s="923" t="s">
        <v>1249</v>
      </c>
      <c r="J1977" s="925" t="s">
        <v>1250</v>
      </c>
      <c r="K1977" s="925" t="s">
        <v>1242</v>
      </c>
    </row>
    <row r="1978" spans="1:11" s="194" customFormat="1" ht="15">
      <c r="A1978" s="816"/>
      <c r="B1978" s="817"/>
      <c r="C1978" s="817"/>
      <c r="D1978" s="817"/>
      <c r="E1978" s="817"/>
      <c r="F1978" s="438"/>
      <c r="G1978" s="666"/>
      <c r="H1978" s="922"/>
      <c r="I1978" s="924"/>
      <c r="J1978" s="926"/>
      <c r="K1978" s="926"/>
    </row>
    <row r="1979" spans="1:11" s="194" customFormat="1">
      <c r="A1979" s="439">
        <v>20002</v>
      </c>
      <c r="B1979" s="927" t="s">
        <v>1251</v>
      </c>
      <c r="C1979" s="927"/>
      <c r="D1979" s="927"/>
      <c r="E1979" s="927"/>
      <c r="F1979" s="927"/>
      <c r="G1979" s="928"/>
      <c r="H1979" s="440">
        <v>0.25</v>
      </c>
      <c r="I1979" s="441" t="s">
        <v>1252</v>
      </c>
      <c r="J1979" s="442">
        <v>24.3</v>
      </c>
      <c r="K1979" s="442">
        <v>6.07</v>
      </c>
    </row>
    <row r="1980" spans="1:11" s="194" customFormat="1">
      <c r="A1980" s="443">
        <v>20031</v>
      </c>
      <c r="B1980" s="919" t="s">
        <v>1253</v>
      </c>
      <c r="C1980" s="919"/>
      <c r="D1980" s="919"/>
      <c r="E1980" s="919"/>
      <c r="F1980" s="919"/>
      <c r="G1980" s="920"/>
      <c r="H1980" s="440">
        <v>2</v>
      </c>
      <c r="I1980" s="441" t="s">
        <v>1252</v>
      </c>
      <c r="J1980" s="442">
        <v>13.64</v>
      </c>
      <c r="K1980" s="442">
        <v>27.28</v>
      </c>
    </row>
    <row r="1981" spans="1:11">
      <c r="A1981" s="443">
        <v>20017</v>
      </c>
      <c r="B1981" s="919" t="s">
        <v>1413</v>
      </c>
      <c r="C1981" s="919"/>
      <c r="D1981" s="919"/>
      <c r="E1981" s="919"/>
      <c r="F1981" s="919"/>
      <c r="G1981" s="920"/>
      <c r="H1981" s="440">
        <v>1</v>
      </c>
      <c r="I1981" s="441" t="s">
        <v>1252</v>
      </c>
      <c r="J1981" s="442">
        <v>20.190000000000001</v>
      </c>
      <c r="K1981" s="442">
        <v>20.190000000000001</v>
      </c>
    </row>
    <row r="1982" spans="1:11" ht="15.75" customHeight="1">
      <c r="A1982" s="443">
        <v>11</v>
      </c>
      <c r="B1982" s="919" t="s">
        <v>1255</v>
      </c>
      <c r="C1982" s="919"/>
      <c r="D1982" s="919"/>
      <c r="E1982" s="919"/>
      <c r="F1982" s="919"/>
      <c r="G1982" s="920"/>
      <c r="H1982" s="440">
        <v>1.1200000000000001</v>
      </c>
      <c r="I1982" s="441" t="s">
        <v>1256</v>
      </c>
      <c r="J1982" s="442">
        <v>0</v>
      </c>
      <c r="K1982" s="442">
        <v>0.59</v>
      </c>
    </row>
    <row r="1983" spans="1:11" ht="21.75" customHeight="1">
      <c r="A1983" s="443">
        <v>12</v>
      </c>
      <c r="B1983" s="919" t="s">
        <v>1258</v>
      </c>
      <c r="C1983" s="919"/>
      <c r="D1983" s="919"/>
      <c r="E1983" s="919"/>
      <c r="F1983" s="919"/>
      <c r="G1983" s="920"/>
      <c r="H1983" s="440">
        <v>9.6</v>
      </c>
      <c r="I1983" s="441" t="s">
        <v>1256</v>
      </c>
      <c r="J1983" s="442">
        <v>0</v>
      </c>
      <c r="K1983" s="442">
        <v>5.13</v>
      </c>
    </row>
    <row r="1984" spans="1:11">
      <c r="A1984" s="443">
        <v>13</v>
      </c>
      <c r="B1984" s="919" t="s">
        <v>1260</v>
      </c>
      <c r="C1984" s="919"/>
      <c r="D1984" s="919"/>
      <c r="E1984" s="919"/>
      <c r="F1984" s="919"/>
      <c r="G1984" s="920"/>
      <c r="H1984" s="440">
        <v>4.79</v>
      </c>
      <c r="I1984" s="441" t="s">
        <v>1256</v>
      </c>
      <c r="J1984" s="442">
        <v>0</v>
      </c>
      <c r="K1984" s="442">
        <v>2.56</v>
      </c>
    </row>
    <row r="1985" spans="1:11">
      <c r="A1985" s="443">
        <v>14</v>
      </c>
      <c r="B1985" s="919" t="s">
        <v>1262</v>
      </c>
      <c r="C1985" s="919"/>
      <c r="D1985" s="919"/>
      <c r="E1985" s="919"/>
      <c r="F1985" s="919"/>
      <c r="G1985" s="920"/>
      <c r="H1985" s="440">
        <v>5</v>
      </c>
      <c r="I1985" s="441" t="s">
        <v>1256</v>
      </c>
      <c r="J1985" s="442">
        <v>0</v>
      </c>
      <c r="K1985" s="442">
        <v>2.67</v>
      </c>
    </row>
    <row r="1986" spans="1:11">
      <c r="A1986" s="445"/>
      <c r="B1986" s="879"/>
      <c r="C1986" s="879"/>
      <c r="D1986" s="879"/>
      <c r="E1986" s="879"/>
      <c r="F1986" s="879"/>
      <c r="G1986" s="880"/>
      <c r="H1986" s="446"/>
      <c r="I1986" s="447"/>
      <c r="J1986" s="434"/>
      <c r="K1986" s="434"/>
    </row>
    <row r="1987" spans="1:11" ht="15">
      <c r="A1987" s="448"/>
      <c r="C1987" s="667"/>
      <c r="D1987" s="833" t="s">
        <v>1263</v>
      </c>
      <c r="E1987" s="834"/>
      <c r="F1987" s="834"/>
      <c r="G1987" s="834"/>
      <c r="H1987" s="834"/>
      <c r="I1987" s="834"/>
      <c r="J1987" s="835"/>
      <c r="K1987" s="449">
        <v>64.490000000000009</v>
      </c>
    </row>
    <row r="1988" spans="1:11">
      <c r="A1988" s="448" t="s">
        <v>1264</v>
      </c>
      <c r="B1988" s="437"/>
      <c r="C1988" s="450">
        <v>116.4875</v>
      </c>
      <c r="D1988" s="881" t="s">
        <v>1265</v>
      </c>
      <c r="E1988" s="882"/>
      <c r="F1988" s="882"/>
      <c r="G1988" s="882"/>
      <c r="H1988" s="882"/>
      <c r="I1988" s="882"/>
      <c r="J1988" s="883"/>
      <c r="K1988" s="449">
        <v>102.11000000000001</v>
      </c>
    </row>
    <row r="1989" spans="1:11">
      <c r="A1989" s="451"/>
      <c r="B1989" s="437"/>
      <c r="C1989" s="452"/>
      <c r="D1989" s="918" t="s">
        <v>1266</v>
      </c>
      <c r="E1989" s="918"/>
      <c r="F1989" s="834"/>
      <c r="G1989" s="834"/>
      <c r="H1989" s="834"/>
      <c r="I1989" s="834"/>
      <c r="J1989" s="835"/>
      <c r="K1989" s="449">
        <v>0.87</v>
      </c>
    </row>
    <row r="1990" spans="1:11">
      <c r="A1990" s="814" t="s">
        <v>1267</v>
      </c>
      <c r="B1990" s="815"/>
      <c r="C1990" s="815"/>
      <c r="D1990" s="815"/>
      <c r="E1990" s="815"/>
      <c r="F1990" s="818"/>
      <c r="G1990" s="820" t="s">
        <v>1268</v>
      </c>
      <c r="H1990" s="821"/>
      <c r="I1990" s="824" t="s">
        <v>1249</v>
      </c>
      <c r="J1990" s="813" t="s">
        <v>1269</v>
      </c>
      <c r="K1990" s="813" t="s">
        <v>1270</v>
      </c>
    </row>
    <row r="1991" spans="1:11">
      <c r="A1991" s="816"/>
      <c r="B1991" s="817"/>
      <c r="C1991" s="817"/>
      <c r="D1991" s="817"/>
      <c r="E1991" s="817"/>
      <c r="F1991" s="819"/>
      <c r="G1991" s="822"/>
      <c r="H1991" s="823"/>
      <c r="I1991" s="824"/>
      <c r="J1991" s="813"/>
      <c r="K1991" s="824"/>
    </row>
    <row r="1992" spans="1:11">
      <c r="A1992" s="444"/>
      <c r="B1992" s="421"/>
      <c r="C1992" s="421"/>
      <c r="D1992" s="421"/>
      <c r="E1992" s="421"/>
      <c r="F1992" s="414"/>
      <c r="G1992" s="825"/>
      <c r="H1992" s="826"/>
      <c r="I1992" s="453"/>
      <c r="J1992" s="454"/>
      <c r="K1992" s="455"/>
    </row>
    <row r="1993" spans="1:11">
      <c r="A1993" s="444"/>
      <c r="B1993" s="421"/>
      <c r="C1993" s="421"/>
      <c r="D1993" s="421"/>
      <c r="E1993" s="421"/>
      <c r="F1993" s="422"/>
      <c r="G1993" s="827"/>
      <c r="H1993" s="828"/>
      <c r="I1993" s="457"/>
      <c r="J1993" s="458"/>
      <c r="K1993" s="426"/>
    </row>
    <row r="1994" spans="1:11">
      <c r="A1994" s="444"/>
      <c r="B1994" s="421"/>
      <c r="C1994" s="421"/>
      <c r="D1994" s="421"/>
      <c r="E1994" s="421"/>
      <c r="F1994" s="422"/>
      <c r="G1994" s="827"/>
      <c r="H1994" s="828"/>
      <c r="I1994" s="457"/>
      <c r="J1994" s="458"/>
      <c r="K1994" s="426"/>
    </row>
    <row r="1995" spans="1:11">
      <c r="A1995" s="444"/>
      <c r="B1995" s="421"/>
      <c r="C1995" s="421"/>
      <c r="D1995" s="421"/>
      <c r="E1995" s="421"/>
      <c r="F1995" s="422"/>
      <c r="G1995" s="827"/>
      <c r="H1995" s="828"/>
      <c r="I1995" s="457"/>
      <c r="J1995" s="458"/>
      <c r="K1995" s="426"/>
    </row>
    <row r="1996" spans="1:11">
      <c r="A1996" s="833" t="s">
        <v>1271</v>
      </c>
      <c r="B1996" s="834"/>
      <c r="C1996" s="834"/>
      <c r="D1996" s="834"/>
      <c r="E1996" s="834"/>
      <c r="F1996" s="834"/>
      <c r="G1996" s="834"/>
      <c r="H1996" s="834"/>
      <c r="I1996" s="834"/>
      <c r="J1996" s="835"/>
      <c r="K1996" s="459"/>
    </row>
    <row r="1997" spans="1:11">
      <c r="A1997" s="814" t="s">
        <v>1272</v>
      </c>
      <c r="B1997" s="815"/>
      <c r="C1997" s="815"/>
      <c r="D1997" s="815"/>
      <c r="E1997" s="815"/>
      <c r="F1997" s="818"/>
      <c r="G1997" s="820" t="s">
        <v>1268</v>
      </c>
      <c r="H1997" s="821"/>
      <c r="I1997" s="824" t="s">
        <v>1249</v>
      </c>
      <c r="J1997" s="813" t="s">
        <v>1269</v>
      </c>
      <c r="K1997" s="813" t="s">
        <v>1270</v>
      </c>
    </row>
    <row r="1998" spans="1:11">
      <c r="A1998" s="816"/>
      <c r="B1998" s="817"/>
      <c r="C1998" s="817"/>
      <c r="D1998" s="817"/>
      <c r="E1998" s="817"/>
      <c r="F1998" s="819"/>
      <c r="G1998" s="822"/>
      <c r="H1998" s="823"/>
      <c r="I1998" s="824"/>
      <c r="J1998" s="813"/>
      <c r="K1998" s="824"/>
    </row>
    <row r="1999" spans="1:11">
      <c r="A1999" s="444" t="s">
        <v>1406</v>
      </c>
      <c r="B1999" s="421" t="s">
        <v>1407</v>
      </c>
      <c r="C1999" s="421"/>
      <c r="D1999" s="421"/>
      <c r="E1999" s="421"/>
      <c r="F1999" s="422"/>
      <c r="G1999" s="827">
        <v>3.3399999999999999E-2</v>
      </c>
      <c r="H1999" s="828"/>
      <c r="I1999" s="457" t="s">
        <v>1310</v>
      </c>
      <c r="J1999" s="495">
        <v>438.47999999999996</v>
      </c>
      <c r="K1999" s="442">
        <v>14.64</v>
      </c>
    </row>
    <row r="2000" spans="1:11">
      <c r="A2000" s="444" t="s">
        <v>1399</v>
      </c>
      <c r="B2000" s="421" t="s">
        <v>1400</v>
      </c>
      <c r="C2000" s="421"/>
      <c r="D2000" s="421"/>
      <c r="E2000" s="421"/>
      <c r="F2000" s="422"/>
      <c r="G2000" s="827">
        <v>1.7999999999999999E-2</v>
      </c>
      <c r="H2000" s="828"/>
      <c r="I2000" s="457" t="s">
        <v>1310</v>
      </c>
      <c r="J2000" s="495">
        <v>57.93</v>
      </c>
      <c r="K2000" s="442">
        <v>1.04</v>
      </c>
    </row>
    <row r="2001" spans="1:11">
      <c r="A2001" s="444"/>
      <c r="B2001" s="421"/>
      <c r="C2001" s="421"/>
      <c r="D2001" s="421"/>
      <c r="E2001" s="421"/>
      <c r="F2001" s="422"/>
      <c r="G2001" s="827"/>
      <c r="H2001" s="828"/>
      <c r="I2001" s="457"/>
      <c r="J2001" s="458"/>
      <c r="K2001" s="426"/>
    </row>
    <row r="2002" spans="1:11">
      <c r="A2002" s="445"/>
      <c r="B2002" s="429"/>
      <c r="C2002" s="429"/>
      <c r="D2002" s="429"/>
      <c r="E2002" s="429"/>
      <c r="F2002" s="430"/>
      <c r="G2002" s="831"/>
      <c r="H2002" s="832"/>
      <c r="I2002" s="460"/>
      <c r="J2002" s="461"/>
      <c r="K2002" s="434"/>
    </row>
    <row r="2003" spans="1:11">
      <c r="A2003" s="833" t="s">
        <v>1273</v>
      </c>
      <c r="B2003" s="834"/>
      <c r="C2003" s="834"/>
      <c r="D2003" s="834"/>
      <c r="E2003" s="834"/>
      <c r="F2003" s="834"/>
      <c r="G2003" s="834"/>
      <c r="H2003" s="834"/>
      <c r="I2003" s="834"/>
      <c r="J2003" s="835"/>
      <c r="K2003" s="449">
        <v>15.68</v>
      </c>
    </row>
    <row r="2004" spans="1:11">
      <c r="A2004" s="814" t="s">
        <v>1274</v>
      </c>
      <c r="B2004" s="815"/>
      <c r="C2004" s="815"/>
      <c r="D2004" s="815"/>
      <c r="E2004" s="815"/>
      <c r="F2004" s="818"/>
      <c r="G2004" s="820" t="s">
        <v>1268</v>
      </c>
      <c r="H2004" s="821"/>
      <c r="I2004" s="824" t="s">
        <v>1249</v>
      </c>
      <c r="J2004" s="813" t="s">
        <v>1269</v>
      </c>
      <c r="K2004" s="813" t="s">
        <v>1270</v>
      </c>
    </row>
    <row r="2005" spans="1:11">
      <c r="A2005" s="816"/>
      <c r="B2005" s="817"/>
      <c r="C2005" s="817"/>
      <c r="D2005" s="817"/>
      <c r="E2005" s="817"/>
      <c r="F2005" s="819"/>
      <c r="G2005" s="822"/>
      <c r="H2005" s="823"/>
      <c r="I2005" s="824"/>
      <c r="J2005" s="813"/>
      <c r="K2005" s="824"/>
    </row>
    <row r="2006" spans="1:11">
      <c r="A2006" s="444"/>
      <c r="B2006" s="421"/>
      <c r="C2006" s="421"/>
      <c r="D2006" s="421"/>
      <c r="E2006" s="421"/>
      <c r="F2006" s="422"/>
      <c r="G2006" s="827"/>
      <c r="H2006" s="828"/>
      <c r="I2006" s="457"/>
      <c r="J2006" s="458"/>
      <c r="K2006" s="426"/>
    </row>
    <row r="2007" spans="1:11">
      <c r="A2007" s="444"/>
      <c r="B2007" s="421"/>
      <c r="C2007" s="421"/>
      <c r="D2007" s="421"/>
      <c r="E2007" s="421"/>
      <c r="F2007" s="422"/>
      <c r="G2007" s="827"/>
      <c r="H2007" s="828"/>
      <c r="I2007" s="457"/>
      <c r="J2007" s="458"/>
      <c r="K2007" s="426"/>
    </row>
    <row r="2008" spans="1:11">
      <c r="A2008" s="444"/>
      <c r="B2008" s="421"/>
      <c r="C2008" s="421"/>
      <c r="D2008" s="421"/>
      <c r="E2008" s="421"/>
      <c r="F2008" s="422"/>
      <c r="G2008" s="827"/>
      <c r="H2008" s="828"/>
      <c r="I2008" s="457"/>
      <c r="J2008" s="458"/>
      <c r="K2008" s="426"/>
    </row>
    <row r="2009" spans="1:11">
      <c r="A2009" s="445"/>
      <c r="B2009" s="429"/>
      <c r="C2009" s="429"/>
      <c r="D2009" s="429"/>
      <c r="E2009" s="429"/>
      <c r="F2009" s="430"/>
      <c r="G2009" s="831"/>
      <c r="H2009" s="832"/>
      <c r="I2009" s="460"/>
      <c r="J2009" s="461"/>
      <c r="K2009" s="434"/>
    </row>
    <row r="2010" spans="1:11">
      <c r="A2010" s="833" t="s">
        <v>1275</v>
      </c>
      <c r="B2010" s="834"/>
      <c r="C2010" s="834"/>
      <c r="D2010" s="834"/>
      <c r="E2010" s="834"/>
      <c r="F2010" s="834"/>
      <c r="G2010" s="834"/>
      <c r="H2010" s="834"/>
      <c r="I2010" s="834"/>
      <c r="J2010" s="835"/>
      <c r="K2010" s="459"/>
    </row>
    <row r="2011" spans="1:11">
      <c r="A2011" s="814" t="s">
        <v>1276</v>
      </c>
      <c r="B2011" s="869"/>
      <c r="C2011" s="872" t="s">
        <v>1277</v>
      </c>
      <c r="D2011" s="462" t="s">
        <v>984</v>
      </c>
      <c r="E2011" s="874" t="s">
        <v>889</v>
      </c>
      <c r="F2011" s="874"/>
      <c r="G2011" s="875"/>
      <c r="H2011" s="876" t="s">
        <v>1278</v>
      </c>
      <c r="I2011" s="877"/>
      <c r="J2011" s="878"/>
      <c r="K2011" s="829" t="s">
        <v>1279</v>
      </c>
    </row>
    <row r="2012" spans="1:11">
      <c r="A2012" s="870"/>
      <c r="B2012" s="871"/>
      <c r="C2012" s="873"/>
      <c r="D2012" s="464"/>
      <c r="E2012" s="463" t="s">
        <v>1280</v>
      </c>
      <c r="F2012" s="465" t="s">
        <v>1281</v>
      </c>
      <c r="G2012" s="466" t="s">
        <v>1282</v>
      </c>
      <c r="H2012" s="463" t="s">
        <v>1280</v>
      </c>
      <c r="I2012" s="465" t="s">
        <v>1281</v>
      </c>
      <c r="J2012" s="465" t="s">
        <v>1282</v>
      </c>
      <c r="K2012" s="830"/>
    </row>
    <row r="2013" spans="1:11">
      <c r="A2013" s="467"/>
      <c r="B2013" s="414"/>
      <c r="C2013" s="468"/>
      <c r="D2013" s="469"/>
      <c r="E2013" s="470"/>
      <c r="F2013" s="471"/>
      <c r="G2013" s="472"/>
      <c r="H2013" s="456"/>
      <c r="I2013" s="456"/>
      <c r="J2013" s="473"/>
      <c r="K2013" s="455"/>
    </row>
    <row r="2014" spans="1:11">
      <c r="A2014" s="444"/>
      <c r="B2014" s="421"/>
      <c r="C2014" s="468"/>
      <c r="D2014" s="474"/>
      <c r="E2014" s="475"/>
      <c r="F2014" s="476"/>
      <c r="G2014" s="477"/>
      <c r="H2014" s="456"/>
      <c r="I2014" s="456"/>
      <c r="J2014" s="473"/>
      <c r="K2014" s="426"/>
    </row>
    <row r="2015" spans="1:11">
      <c r="A2015" s="444"/>
      <c r="B2015" s="421"/>
      <c r="C2015" s="468"/>
      <c r="D2015" s="474"/>
      <c r="E2015" s="475"/>
      <c r="F2015" s="476"/>
      <c r="G2015" s="477"/>
      <c r="H2015" s="456"/>
      <c r="I2015" s="456"/>
      <c r="J2015" s="473"/>
      <c r="K2015" s="426"/>
    </row>
    <row r="2016" spans="1:11">
      <c r="A2016" s="445"/>
      <c r="B2016" s="429"/>
      <c r="C2016" s="478"/>
      <c r="D2016" s="479"/>
      <c r="E2016" s="480"/>
      <c r="F2016" s="481"/>
      <c r="G2016" s="482"/>
      <c r="H2016" s="456"/>
      <c r="I2016" s="456"/>
      <c r="J2016" s="473"/>
      <c r="K2016" s="434"/>
    </row>
    <row r="2017" spans="1:11">
      <c r="A2017" s="811" t="s">
        <v>1283</v>
      </c>
      <c r="B2017" s="809"/>
      <c r="C2017" s="809"/>
      <c r="D2017" s="812"/>
      <c r="E2017" s="809"/>
      <c r="F2017" s="809"/>
      <c r="G2017" s="809"/>
      <c r="H2017" s="809"/>
      <c r="I2017" s="809"/>
      <c r="J2017" s="810"/>
      <c r="K2017" s="459"/>
    </row>
    <row r="2018" spans="1:11">
      <c r="A2018" s="808" t="s">
        <v>1284</v>
      </c>
      <c r="B2018" s="809"/>
      <c r="C2018" s="809"/>
      <c r="D2018" s="809"/>
      <c r="E2018" s="809"/>
      <c r="F2018" s="809"/>
      <c r="G2018" s="809"/>
      <c r="H2018" s="809"/>
      <c r="I2018" s="809"/>
      <c r="J2018" s="810"/>
      <c r="K2018" s="449">
        <v>16.55</v>
      </c>
    </row>
    <row r="2019" spans="1:11">
      <c r="A2019" s="808" t="s">
        <v>1225</v>
      </c>
      <c r="B2019" s="809"/>
      <c r="C2019" s="809"/>
      <c r="D2019" s="809"/>
      <c r="E2019" s="809"/>
      <c r="F2019" s="809"/>
      <c r="G2019" s="809"/>
      <c r="H2019" s="809"/>
      <c r="I2019" s="809"/>
      <c r="J2019" s="810"/>
      <c r="K2019" s="449">
        <v>3.4</v>
      </c>
    </row>
    <row r="2020" spans="1:11">
      <c r="A2020" s="808" t="s">
        <v>1285</v>
      </c>
      <c r="B2020" s="809"/>
      <c r="C2020" s="809"/>
      <c r="D2020" s="809"/>
      <c r="E2020" s="809"/>
      <c r="F2020" s="809"/>
      <c r="G2020" s="809"/>
      <c r="H2020" s="809"/>
      <c r="I2020" s="809"/>
      <c r="J2020" s="810"/>
      <c r="K2020" s="449">
        <v>19.95</v>
      </c>
    </row>
    <row r="2023" spans="1:11">
      <c r="A2023" s="937" t="s">
        <v>1226</v>
      </c>
      <c r="B2023" s="938"/>
      <c r="C2023" s="938"/>
      <c r="D2023" s="938"/>
      <c r="E2023" s="938"/>
      <c r="F2023" s="938"/>
      <c r="G2023" s="938"/>
      <c r="H2023" s="938"/>
      <c r="I2023" s="938"/>
      <c r="J2023" s="938"/>
      <c r="K2023" s="939"/>
    </row>
    <row r="2024" spans="1:11">
      <c r="A2024" s="393" t="s">
        <v>1227</v>
      </c>
      <c r="B2024" s="394"/>
      <c r="C2024" s="940"/>
      <c r="D2024" s="940"/>
      <c r="E2024" s="940"/>
      <c r="F2024" s="940"/>
      <c r="G2024" s="940"/>
      <c r="H2024" s="940"/>
      <c r="I2024" s="940"/>
      <c r="J2024" s="940"/>
      <c r="K2024" s="941"/>
    </row>
    <row r="2025" spans="1:11">
      <c r="A2025" s="393" t="s">
        <v>1228</v>
      </c>
      <c r="B2025" s="394"/>
      <c r="C2025" s="395" t="s">
        <v>1229</v>
      </c>
      <c r="E2025" s="942"/>
      <c r="F2025" s="942"/>
      <c r="G2025" s="942"/>
      <c r="H2025" s="397"/>
      <c r="I2025" s="395" t="s">
        <v>1230</v>
      </c>
      <c r="J2025" s="943"/>
      <c r="K2025" s="944"/>
    </row>
    <row r="2026" spans="1:11">
      <c r="A2026" s="398" t="s">
        <v>1231</v>
      </c>
      <c r="B2026" s="399" t="s">
        <v>1416</v>
      </c>
      <c r="C2026" s="400"/>
      <c r="D2026" s="400"/>
      <c r="E2026" s="400"/>
      <c r="F2026" s="400"/>
      <c r="G2026" s="400"/>
      <c r="H2026" s="400"/>
      <c r="I2026" s="400"/>
      <c r="J2026" s="400"/>
      <c r="K2026" s="401"/>
    </row>
    <row r="2027" spans="1:11">
      <c r="A2027" s="402" t="s">
        <v>1233</v>
      </c>
      <c r="B2027" s="403"/>
      <c r="D2027" s="404"/>
      <c r="E2027" s="404"/>
      <c r="F2027" s="404"/>
      <c r="G2027" s="404"/>
      <c r="H2027" s="404"/>
      <c r="I2027" s="405"/>
      <c r="J2027" s="406" t="s">
        <v>1234</v>
      </c>
      <c r="K2027" s="407"/>
    </row>
    <row r="2028" spans="1:11">
      <c r="A2028" s="929" t="s">
        <v>1417</v>
      </c>
      <c r="B2028" s="930"/>
      <c r="C2028" s="930"/>
      <c r="D2028" s="930"/>
      <c r="E2028" s="930"/>
      <c r="F2028" s="930"/>
      <c r="G2028" s="930"/>
      <c r="H2028" s="930"/>
      <c r="I2028" s="931"/>
      <c r="J2028" s="408" t="s">
        <v>1236</v>
      </c>
      <c r="K2028" s="407" t="s">
        <v>1392</v>
      </c>
    </row>
    <row r="2029" spans="1:11">
      <c r="A2029" s="870" t="s">
        <v>1238</v>
      </c>
      <c r="B2029" s="932"/>
      <c r="C2029" s="815"/>
      <c r="D2029" s="815"/>
      <c r="E2029" s="869"/>
      <c r="F2029" s="409" t="s">
        <v>1239</v>
      </c>
      <c r="G2029" s="933" t="s">
        <v>1240</v>
      </c>
      <c r="H2029" s="934"/>
      <c r="I2029" s="830" t="s">
        <v>1241</v>
      </c>
      <c r="J2029" s="830"/>
      <c r="K2029" s="925" t="s">
        <v>1242</v>
      </c>
    </row>
    <row r="2030" spans="1:11">
      <c r="A2030" s="870"/>
      <c r="B2030" s="932"/>
      <c r="C2030" s="932"/>
      <c r="D2030" s="932"/>
      <c r="E2030" s="871"/>
      <c r="F2030" s="409"/>
      <c r="G2030" s="409" t="s">
        <v>1243</v>
      </c>
      <c r="H2030" s="410" t="s">
        <v>1244</v>
      </c>
      <c r="I2030" s="409" t="s">
        <v>1245</v>
      </c>
      <c r="J2030" s="409" t="s">
        <v>1244</v>
      </c>
      <c r="K2030" s="926"/>
    </row>
    <row r="2031" spans="1:11">
      <c r="A2031" s="498"/>
      <c r="B2031" s="413"/>
      <c r="C2031" s="413"/>
      <c r="D2031" s="413"/>
      <c r="E2031" s="414"/>
      <c r="F2031" s="415"/>
      <c r="G2031" s="499"/>
      <c r="H2031" s="500"/>
      <c r="I2031" s="455"/>
      <c r="J2031" s="455"/>
      <c r="K2031" s="501"/>
    </row>
    <row r="2032" spans="1:11">
      <c r="A2032" s="420"/>
      <c r="B2032" s="421"/>
      <c r="C2032" s="421"/>
      <c r="D2032" s="421"/>
      <c r="E2032" s="422"/>
      <c r="F2032" s="423"/>
      <c r="G2032" s="424"/>
      <c r="H2032" s="425"/>
      <c r="I2032" s="426"/>
      <c r="J2032" s="426"/>
      <c r="K2032" s="427"/>
    </row>
    <row r="2033" spans="1:11" ht="23.25" customHeight="1">
      <c r="A2033" s="420"/>
      <c r="B2033" s="421"/>
      <c r="C2033" s="421"/>
      <c r="D2033" s="421"/>
      <c r="E2033" s="422"/>
      <c r="F2033" s="423"/>
      <c r="G2033" s="424"/>
      <c r="H2033" s="425"/>
      <c r="I2033" s="426"/>
      <c r="J2033" s="426"/>
      <c r="K2033" s="427"/>
    </row>
    <row r="2034" spans="1:11">
      <c r="A2034" s="420"/>
      <c r="B2034" s="421"/>
      <c r="C2034" s="421"/>
      <c r="D2034" s="421"/>
      <c r="E2034" s="422"/>
      <c r="F2034" s="423"/>
      <c r="G2034" s="424"/>
      <c r="H2034" s="425"/>
      <c r="I2034" s="426"/>
      <c r="J2034" s="426"/>
      <c r="K2034" s="427"/>
    </row>
    <row r="2035" spans="1:11">
      <c r="A2035" s="420"/>
      <c r="B2035" s="421"/>
      <c r="C2035" s="421"/>
      <c r="D2035" s="421"/>
      <c r="E2035" s="422"/>
      <c r="F2035" s="423"/>
      <c r="G2035" s="424"/>
      <c r="H2035" s="425"/>
      <c r="I2035" s="426"/>
      <c r="J2035" s="426"/>
      <c r="K2035" s="427"/>
    </row>
    <row r="2036" spans="1:11" s="194" customFormat="1">
      <c r="A2036" s="420"/>
      <c r="B2036" s="421"/>
      <c r="C2036" s="421"/>
      <c r="D2036" s="421"/>
      <c r="E2036" s="422"/>
      <c r="F2036" s="423"/>
      <c r="G2036" s="424"/>
      <c r="H2036" s="425"/>
      <c r="I2036" s="426"/>
      <c r="J2036" s="426"/>
      <c r="K2036" s="427"/>
    </row>
    <row r="2037" spans="1:11" s="194" customFormat="1">
      <c r="A2037" s="420"/>
      <c r="B2037" s="421"/>
      <c r="C2037" s="421"/>
      <c r="D2037" s="421"/>
      <c r="E2037" s="422"/>
      <c r="F2037" s="423"/>
      <c r="G2037" s="424"/>
      <c r="H2037" s="425"/>
      <c r="I2037" s="426"/>
      <c r="J2037" s="426"/>
      <c r="K2037" s="427"/>
    </row>
    <row r="2038" spans="1:11" s="194" customFormat="1">
      <c r="A2038" s="428"/>
      <c r="B2038" s="429"/>
      <c r="C2038" s="429"/>
      <c r="D2038" s="429"/>
      <c r="E2038" s="430"/>
      <c r="F2038" s="431"/>
      <c r="G2038" s="432"/>
      <c r="H2038" s="433"/>
      <c r="I2038" s="434"/>
      <c r="J2038" s="434"/>
      <c r="K2038" s="435"/>
    </row>
    <row r="2039" spans="1:11" s="194" customFormat="1">
      <c r="A2039" s="935" t="s">
        <v>1247</v>
      </c>
      <c r="B2039" s="936"/>
      <c r="C2039" s="936"/>
      <c r="D2039" s="936"/>
      <c r="E2039" s="936"/>
      <c r="F2039" s="834"/>
      <c r="G2039" s="834"/>
      <c r="H2039" s="834"/>
      <c r="I2039" s="834"/>
      <c r="J2039" s="835"/>
      <c r="K2039" s="502"/>
    </row>
    <row r="2040" spans="1:11" s="194" customFormat="1">
      <c r="A2040" s="814" t="s">
        <v>1248</v>
      </c>
      <c r="B2040" s="815"/>
      <c r="C2040" s="815"/>
      <c r="D2040" s="815"/>
      <c r="E2040" s="815"/>
      <c r="F2040" s="437"/>
      <c r="G2040" s="437"/>
      <c r="H2040" s="921" t="s">
        <v>1239</v>
      </c>
      <c r="I2040" s="923" t="s">
        <v>1249</v>
      </c>
      <c r="J2040" s="925" t="s">
        <v>1250</v>
      </c>
      <c r="K2040" s="925" t="s">
        <v>1242</v>
      </c>
    </row>
    <row r="2041" spans="1:11" s="194" customFormat="1" ht="15">
      <c r="A2041" s="816"/>
      <c r="B2041" s="817"/>
      <c r="C2041" s="817"/>
      <c r="D2041" s="817"/>
      <c r="E2041" s="817"/>
      <c r="F2041" s="438"/>
      <c r="G2041" s="666"/>
      <c r="H2041" s="922"/>
      <c r="I2041" s="924"/>
      <c r="J2041" s="926"/>
      <c r="K2041" s="926"/>
    </row>
    <row r="2042" spans="1:11" s="194" customFormat="1">
      <c r="A2042" s="439">
        <v>20002</v>
      </c>
      <c r="B2042" s="927" t="s">
        <v>1251</v>
      </c>
      <c r="C2042" s="927"/>
      <c r="D2042" s="927"/>
      <c r="E2042" s="927"/>
      <c r="F2042" s="927"/>
      <c r="G2042" s="928"/>
      <c r="H2042" s="440">
        <v>0.5</v>
      </c>
      <c r="I2042" s="441" t="s">
        <v>1252</v>
      </c>
      <c r="J2042" s="442">
        <v>24.3</v>
      </c>
      <c r="K2042" s="442">
        <v>12.15</v>
      </c>
    </row>
    <row r="2043" spans="1:11" s="194" customFormat="1">
      <c r="A2043" s="443">
        <v>11</v>
      </c>
      <c r="B2043" s="919" t="s">
        <v>1255</v>
      </c>
      <c r="C2043" s="919"/>
      <c r="D2043" s="919"/>
      <c r="E2043" s="919"/>
      <c r="F2043" s="919"/>
      <c r="G2043" s="920"/>
      <c r="H2043" s="440">
        <v>1.1200000000000001</v>
      </c>
      <c r="I2043" s="441" t="s">
        <v>1256</v>
      </c>
      <c r="J2043" s="442">
        <v>0</v>
      </c>
      <c r="K2043" s="442">
        <v>0.13</v>
      </c>
    </row>
    <row r="2044" spans="1:11">
      <c r="A2044" s="443">
        <v>12</v>
      </c>
      <c r="B2044" s="919" t="s">
        <v>1258</v>
      </c>
      <c r="C2044" s="919"/>
      <c r="D2044" s="919"/>
      <c r="E2044" s="919"/>
      <c r="F2044" s="919"/>
      <c r="G2044" s="920"/>
      <c r="H2044" s="440">
        <v>9.6</v>
      </c>
      <c r="I2044" s="441" t="s">
        <v>1256</v>
      </c>
      <c r="J2044" s="442">
        <v>0</v>
      </c>
      <c r="K2044" s="442">
        <v>1.1599999999999999</v>
      </c>
    </row>
    <row r="2045" spans="1:11" ht="15.75" customHeight="1">
      <c r="A2045" s="443">
        <v>13</v>
      </c>
      <c r="B2045" s="919" t="s">
        <v>1260</v>
      </c>
      <c r="C2045" s="919"/>
      <c r="D2045" s="919"/>
      <c r="E2045" s="919"/>
      <c r="F2045" s="919"/>
      <c r="G2045" s="920"/>
      <c r="H2045" s="440">
        <v>4.79</v>
      </c>
      <c r="I2045" s="441" t="s">
        <v>1256</v>
      </c>
      <c r="J2045" s="442">
        <v>0</v>
      </c>
      <c r="K2045" s="442">
        <v>0.57999999999999996</v>
      </c>
    </row>
    <row r="2046" spans="1:11" ht="21.75" customHeight="1">
      <c r="A2046" s="444"/>
      <c r="B2046" s="919"/>
      <c r="C2046" s="919"/>
      <c r="D2046" s="919"/>
      <c r="E2046" s="919"/>
      <c r="F2046" s="919"/>
      <c r="G2046" s="920"/>
      <c r="H2046" s="440"/>
      <c r="I2046" s="441"/>
      <c r="J2046" s="426"/>
      <c r="K2046" s="426"/>
    </row>
    <row r="2047" spans="1:11">
      <c r="A2047" s="444"/>
      <c r="B2047" s="919"/>
      <c r="C2047" s="919"/>
      <c r="D2047" s="919"/>
      <c r="E2047" s="919"/>
      <c r="F2047" s="919"/>
      <c r="G2047" s="920"/>
      <c r="H2047" s="440"/>
      <c r="I2047" s="441"/>
      <c r="J2047" s="426"/>
      <c r="K2047" s="426"/>
    </row>
    <row r="2048" spans="1:11">
      <c r="A2048" s="444"/>
      <c r="B2048" s="919"/>
      <c r="C2048" s="919"/>
      <c r="D2048" s="919"/>
      <c r="E2048" s="919"/>
      <c r="F2048" s="919"/>
      <c r="G2048" s="920"/>
      <c r="H2048" s="440"/>
      <c r="I2048" s="441"/>
      <c r="J2048" s="426"/>
      <c r="K2048" s="426"/>
    </row>
    <row r="2049" spans="1:11">
      <c r="A2049" s="445"/>
      <c r="B2049" s="879"/>
      <c r="C2049" s="879"/>
      <c r="D2049" s="879"/>
      <c r="E2049" s="879"/>
      <c r="F2049" s="879"/>
      <c r="G2049" s="880"/>
      <c r="H2049" s="446"/>
      <c r="I2049" s="447"/>
      <c r="J2049" s="434"/>
      <c r="K2049" s="434"/>
    </row>
    <row r="2050" spans="1:11" ht="15">
      <c r="A2050" s="448"/>
      <c r="C2050" s="667"/>
      <c r="D2050" s="833" t="s">
        <v>1263</v>
      </c>
      <c r="E2050" s="834"/>
      <c r="F2050" s="834"/>
      <c r="G2050" s="834"/>
      <c r="H2050" s="834"/>
      <c r="I2050" s="834"/>
      <c r="J2050" s="835"/>
      <c r="K2050" s="449">
        <v>14.020000000000001</v>
      </c>
    </row>
    <row r="2051" spans="1:11">
      <c r="A2051" s="448" t="s">
        <v>1264</v>
      </c>
      <c r="B2051" s="437"/>
      <c r="C2051" s="450">
        <v>1</v>
      </c>
      <c r="D2051" s="881" t="s">
        <v>1265</v>
      </c>
      <c r="E2051" s="882"/>
      <c r="F2051" s="882"/>
      <c r="G2051" s="882"/>
      <c r="H2051" s="882"/>
      <c r="I2051" s="882"/>
      <c r="J2051" s="883"/>
      <c r="K2051" s="449">
        <v>14.020000000000001</v>
      </c>
    </row>
    <row r="2052" spans="1:11">
      <c r="A2052" s="451"/>
      <c r="B2052" s="437"/>
      <c r="C2052" s="452"/>
      <c r="D2052" s="918" t="s">
        <v>1266</v>
      </c>
      <c r="E2052" s="918"/>
      <c r="F2052" s="834"/>
      <c r="G2052" s="834"/>
      <c r="H2052" s="834"/>
      <c r="I2052" s="834"/>
      <c r="J2052" s="835"/>
      <c r="K2052" s="449">
        <v>14.02</v>
      </c>
    </row>
    <row r="2053" spans="1:11">
      <c r="A2053" s="814" t="s">
        <v>1267</v>
      </c>
      <c r="B2053" s="815"/>
      <c r="C2053" s="815"/>
      <c r="D2053" s="815"/>
      <c r="E2053" s="815"/>
      <c r="F2053" s="818"/>
      <c r="G2053" s="820" t="s">
        <v>1268</v>
      </c>
      <c r="H2053" s="821"/>
      <c r="I2053" s="824" t="s">
        <v>1249</v>
      </c>
      <c r="J2053" s="813" t="s">
        <v>1269</v>
      </c>
      <c r="K2053" s="813" t="s">
        <v>1270</v>
      </c>
    </row>
    <row r="2054" spans="1:11">
      <c r="A2054" s="816"/>
      <c r="B2054" s="817"/>
      <c r="C2054" s="817"/>
      <c r="D2054" s="817"/>
      <c r="E2054" s="817"/>
      <c r="F2054" s="819"/>
      <c r="G2054" s="822"/>
      <c r="H2054" s="823"/>
      <c r="I2054" s="824"/>
      <c r="J2054" s="813"/>
      <c r="K2054" s="824"/>
    </row>
    <row r="2055" spans="1:11">
      <c r="A2055" s="444"/>
      <c r="B2055" s="421"/>
      <c r="C2055" s="421"/>
      <c r="D2055" s="421"/>
      <c r="E2055" s="421"/>
      <c r="F2055" s="414"/>
      <c r="G2055" s="825"/>
      <c r="H2055" s="826"/>
      <c r="I2055" s="453"/>
      <c r="J2055" s="454"/>
      <c r="K2055" s="455"/>
    </row>
    <row r="2056" spans="1:11">
      <c r="A2056" s="444"/>
      <c r="B2056" s="421"/>
      <c r="C2056" s="421"/>
      <c r="D2056" s="421"/>
      <c r="E2056" s="421"/>
      <c r="F2056" s="422"/>
      <c r="G2056" s="827"/>
      <c r="H2056" s="828"/>
      <c r="I2056" s="457"/>
      <c r="J2056" s="458"/>
      <c r="K2056" s="426"/>
    </row>
    <row r="2057" spans="1:11">
      <c r="A2057" s="444"/>
      <c r="B2057" s="421"/>
      <c r="C2057" s="421"/>
      <c r="D2057" s="421"/>
      <c r="E2057" s="421"/>
      <c r="F2057" s="422"/>
      <c r="G2057" s="827"/>
      <c r="H2057" s="828"/>
      <c r="I2057" s="457"/>
      <c r="J2057" s="458"/>
      <c r="K2057" s="426"/>
    </row>
    <row r="2058" spans="1:11">
      <c r="A2058" s="444"/>
      <c r="B2058" s="421"/>
      <c r="C2058" s="421"/>
      <c r="D2058" s="421"/>
      <c r="E2058" s="421"/>
      <c r="F2058" s="422"/>
      <c r="G2058" s="827"/>
      <c r="H2058" s="828"/>
      <c r="I2058" s="457"/>
      <c r="J2058" s="458"/>
      <c r="K2058" s="426"/>
    </row>
    <row r="2059" spans="1:11">
      <c r="A2059" s="833" t="s">
        <v>1271</v>
      </c>
      <c r="B2059" s="834"/>
      <c r="C2059" s="834"/>
      <c r="D2059" s="834"/>
      <c r="E2059" s="834"/>
      <c r="F2059" s="834"/>
      <c r="G2059" s="834"/>
      <c r="H2059" s="834"/>
      <c r="I2059" s="834"/>
      <c r="J2059" s="835"/>
      <c r="K2059" s="459"/>
    </row>
    <row r="2060" spans="1:11">
      <c r="A2060" s="814" t="s">
        <v>1272</v>
      </c>
      <c r="B2060" s="815"/>
      <c r="C2060" s="815"/>
      <c r="D2060" s="815"/>
      <c r="E2060" s="815"/>
      <c r="F2060" s="818"/>
      <c r="G2060" s="820" t="s">
        <v>1268</v>
      </c>
      <c r="H2060" s="821"/>
      <c r="I2060" s="824" t="s">
        <v>1249</v>
      </c>
      <c r="J2060" s="813" t="s">
        <v>1269</v>
      </c>
      <c r="K2060" s="813" t="s">
        <v>1270</v>
      </c>
    </row>
    <row r="2061" spans="1:11">
      <c r="A2061" s="816"/>
      <c r="B2061" s="817"/>
      <c r="C2061" s="817"/>
      <c r="D2061" s="817"/>
      <c r="E2061" s="817"/>
      <c r="F2061" s="819"/>
      <c r="G2061" s="822"/>
      <c r="H2061" s="823"/>
      <c r="I2061" s="824"/>
      <c r="J2061" s="813"/>
      <c r="K2061" s="824"/>
    </row>
    <row r="2062" spans="1:11">
      <c r="A2062" s="444" t="s">
        <v>1418</v>
      </c>
      <c r="B2062" s="421" t="s">
        <v>1419</v>
      </c>
      <c r="C2062" s="421"/>
      <c r="D2062" s="421"/>
      <c r="E2062" s="421"/>
      <c r="F2062" s="422"/>
      <c r="G2062" s="827">
        <v>0.15</v>
      </c>
      <c r="H2062" s="828"/>
      <c r="I2062" s="457" t="s">
        <v>1310</v>
      </c>
      <c r="J2062" s="495">
        <v>6.05</v>
      </c>
      <c r="K2062" s="442">
        <v>0.9</v>
      </c>
    </row>
    <row r="2063" spans="1:11">
      <c r="A2063" s="444" t="s">
        <v>1395</v>
      </c>
      <c r="B2063" s="421" t="s">
        <v>1396</v>
      </c>
      <c r="C2063" s="421"/>
      <c r="D2063" s="421"/>
      <c r="E2063" s="421"/>
      <c r="F2063" s="422"/>
      <c r="G2063" s="827">
        <v>0.13700000000000001</v>
      </c>
      <c r="H2063" s="828"/>
      <c r="I2063" s="457" t="s">
        <v>1310</v>
      </c>
      <c r="J2063" s="495">
        <v>415.15</v>
      </c>
      <c r="K2063" s="442">
        <v>56.87</v>
      </c>
    </row>
    <row r="2064" spans="1:11">
      <c r="A2064" s="444" t="s">
        <v>1420</v>
      </c>
      <c r="B2064" s="421" t="s">
        <v>1421</v>
      </c>
      <c r="C2064" s="421"/>
      <c r="D2064" s="421"/>
      <c r="E2064" s="421"/>
      <c r="F2064" s="422"/>
      <c r="G2064" s="827">
        <v>0.11</v>
      </c>
      <c r="H2064" s="828"/>
      <c r="I2064" s="457" t="s">
        <v>1405</v>
      </c>
      <c r="J2064" s="495">
        <v>59.94</v>
      </c>
      <c r="K2064" s="442">
        <v>6.59</v>
      </c>
    </row>
    <row r="2065" spans="1:11">
      <c r="A2065" s="444" t="s">
        <v>1399</v>
      </c>
      <c r="B2065" s="421" t="s">
        <v>1400</v>
      </c>
      <c r="C2065" s="421"/>
      <c r="D2065" s="421"/>
      <c r="E2065" s="421"/>
      <c r="F2065" s="422"/>
      <c r="G2065" s="827">
        <v>0.2</v>
      </c>
      <c r="H2065" s="828"/>
      <c r="I2065" s="457" t="s">
        <v>1310</v>
      </c>
      <c r="J2065" s="495">
        <v>57.93</v>
      </c>
      <c r="K2065" s="442">
        <v>11.58</v>
      </c>
    </row>
    <row r="2066" spans="1:11">
      <c r="A2066" s="445"/>
      <c r="B2066" s="429"/>
      <c r="C2066" s="429"/>
      <c r="D2066" s="429"/>
      <c r="E2066" s="429"/>
      <c r="F2066" s="430"/>
      <c r="G2066" s="831"/>
      <c r="H2066" s="832"/>
      <c r="I2066" s="460"/>
      <c r="J2066" s="461"/>
      <c r="K2066" s="434"/>
    </row>
    <row r="2067" spans="1:11">
      <c r="A2067" s="833" t="s">
        <v>1273</v>
      </c>
      <c r="B2067" s="834"/>
      <c r="C2067" s="834"/>
      <c r="D2067" s="834"/>
      <c r="E2067" s="834"/>
      <c r="F2067" s="834"/>
      <c r="G2067" s="834"/>
      <c r="H2067" s="834"/>
      <c r="I2067" s="834"/>
      <c r="J2067" s="835"/>
      <c r="K2067" s="449">
        <v>75.94</v>
      </c>
    </row>
    <row r="2068" spans="1:11">
      <c r="A2068" s="814" t="s">
        <v>1274</v>
      </c>
      <c r="B2068" s="815"/>
      <c r="C2068" s="815"/>
      <c r="D2068" s="815"/>
      <c r="E2068" s="815"/>
      <c r="F2068" s="818"/>
      <c r="G2068" s="820" t="s">
        <v>1268</v>
      </c>
      <c r="H2068" s="821"/>
      <c r="I2068" s="824" t="s">
        <v>1249</v>
      </c>
      <c r="J2068" s="813" t="s">
        <v>1269</v>
      </c>
      <c r="K2068" s="813" t="s">
        <v>1270</v>
      </c>
    </row>
    <row r="2069" spans="1:11">
      <c r="A2069" s="816"/>
      <c r="B2069" s="817"/>
      <c r="C2069" s="817"/>
      <c r="D2069" s="817"/>
      <c r="E2069" s="817"/>
      <c r="F2069" s="819"/>
      <c r="G2069" s="822"/>
      <c r="H2069" s="823"/>
      <c r="I2069" s="824"/>
      <c r="J2069" s="813"/>
      <c r="K2069" s="824"/>
    </row>
    <row r="2070" spans="1:11">
      <c r="A2070" s="444"/>
      <c r="B2070" s="421"/>
      <c r="C2070" s="421"/>
      <c r="D2070" s="421"/>
      <c r="E2070" s="421"/>
      <c r="F2070" s="422"/>
      <c r="G2070" s="827"/>
      <c r="H2070" s="828"/>
      <c r="I2070" s="457"/>
      <c r="J2070" s="458"/>
      <c r="K2070" s="426"/>
    </row>
    <row r="2071" spans="1:11">
      <c r="A2071" s="444"/>
      <c r="B2071" s="421"/>
      <c r="C2071" s="421"/>
      <c r="D2071" s="421"/>
      <c r="E2071" s="421"/>
      <c r="F2071" s="422"/>
      <c r="G2071" s="827"/>
      <c r="H2071" s="828"/>
      <c r="I2071" s="457"/>
      <c r="J2071" s="458"/>
      <c r="K2071" s="426"/>
    </row>
    <row r="2072" spans="1:11">
      <c r="A2072" s="444"/>
      <c r="B2072" s="421"/>
      <c r="C2072" s="421"/>
      <c r="D2072" s="421"/>
      <c r="E2072" s="421"/>
      <c r="F2072" s="422"/>
      <c r="G2072" s="827"/>
      <c r="H2072" s="828"/>
      <c r="I2072" s="457"/>
      <c r="J2072" s="458"/>
      <c r="K2072" s="426"/>
    </row>
    <row r="2073" spans="1:11">
      <c r="A2073" s="445"/>
      <c r="B2073" s="429"/>
      <c r="C2073" s="429"/>
      <c r="D2073" s="429"/>
      <c r="E2073" s="429"/>
      <c r="F2073" s="430"/>
      <c r="G2073" s="831"/>
      <c r="H2073" s="832"/>
      <c r="I2073" s="460"/>
      <c r="J2073" s="461"/>
      <c r="K2073" s="434"/>
    </row>
    <row r="2074" spans="1:11">
      <c r="A2074" s="833" t="s">
        <v>1275</v>
      </c>
      <c r="B2074" s="834"/>
      <c r="C2074" s="834"/>
      <c r="D2074" s="834"/>
      <c r="E2074" s="834"/>
      <c r="F2074" s="834"/>
      <c r="G2074" s="834"/>
      <c r="H2074" s="834"/>
      <c r="I2074" s="834"/>
      <c r="J2074" s="835"/>
      <c r="K2074" s="459"/>
    </row>
    <row r="2075" spans="1:11">
      <c r="A2075" s="814" t="s">
        <v>1276</v>
      </c>
      <c r="B2075" s="869"/>
      <c r="C2075" s="872" t="s">
        <v>1277</v>
      </c>
      <c r="D2075" s="462" t="s">
        <v>984</v>
      </c>
      <c r="E2075" s="874" t="s">
        <v>889</v>
      </c>
      <c r="F2075" s="874"/>
      <c r="G2075" s="875"/>
      <c r="H2075" s="876" t="s">
        <v>1278</v>
      </c>
      <c r="I2075" s="877"/>
      <c r="J2075" s="878"/>
      <c r="K2075" s="829" t="s">
        <v>1279</v>
      </c>
    </row>
    <row r="2076" spans="1:11">
      <c r="A2076" s="870"/>
      <c r="B2076" s="871"/>
      <c r="C2076" s="873"/>
      <c r="D2076" s="464"/>
      <c r="E2076" s="463" t="s">
        <v>1280</v>
      </c>
      <c r="F2076" s="465" t="s">
        <v>1281</v>
      </c>
      <c r="G2076" s="466" t="s">
        <v>1282</v>
      </c>
      <c r="H2076" s="463" t="s">
        <v>1280</v>
      </c>
      <c r="I2076" s="465" t="s">
        <v>1281</v>
      </c>
      <c r="J2076" s="465" t="s">
        <v>1282</v>
      </c>
      <c r="K2076" s="830"/>
    </row>
    <row r="2077" spans="1:11">
      <c r="A2077" s="467"/>
      <c r="B2077" s="414"/>
      <c r="C2077" s="468"/>
      <c r="D2077" s="469"/>
      <c r="E2077" s="470"/>
      <c r="F2077" s="471"/>
      <c r="G2077" s="472"/>
      <c r="H2077" s="456"/>
      <c r="I2077" s="456"/>
      <c r="J2077" s="473"/>
      <c r="K2077" s="455"/>
    </row>
    <row r="2078" spans="1:11">
      <c r="A2078" s="444"/>
      <c r="B2078" s="421"/>
      <c r="C2078" s="468"/>
      <c r="D2078" s="474"/>
      <c r="E2078" s="475"/>
      <c r="F2078" s="476"/>
      <c r="G2078" s="477"/>
      <c r="H2078" s="456"/>
      <c r="I2078" s="456"/>
      <c r="J2078" s="473"/>
      <c r="K2078" s="426"/>
    </row>
    <row r="2079" spans="1:11">
      <c r="A2079" s="444"/>
      <c r="B2079" s="421"/>
      <c r="C2079" s="468"/>
      <c r="D2079" s="474"/>
      <c r="E2079" s="475"/>
      <c r="F2079" s="476"/>
      <c r="G2079" s="477"/>
      <c r="H2079" s="456"/>
      <c r="I2079" s="456"/>
      <c r="J2079" s="473"/>
      <c r="K2079" s="426"/>
    </row>
    <row r="2080" spans="1:11">
      <c r="A2080" s="445"/>
      <c r="B2080" s="429"/>
      <c r="C2080" s="478"/>
      <c r="D2080" s="479"/>
      <c r="E2080" s="480"/>
      <c r="F2080" s="481"/>
      <c r="G2080" s="482"/>
      <c r="H2080" s="456"/>
      <c r="I2080" s="456"/>
      <c r="J2080" s="473"/>
      <c r="K2080" s="434"/>
    </row>
    <row r="2081" spans="1:11">
      <c r="A2081" s="811" t="s">
        <v>1283</v>
      </c>
      <c r="B2081" s="809"/>
      <c r="C2081" s="809"/>
      <c r="D2081" s="812"/>
      <c r="E2081" s="809"/>
      <c r="F2081" s="809"/>
      <c r="G2081" s="809"/>
      <c r="H2081" s="809"/>
      <c r="I2081" s="809"/>
      <c r="J2081" s="810"/>
      <c r="K2081" s="459"/>
    </row>
    <row r="2082" spans="1:11">
      <c r="A2082" s="808" t="s">
        <v>1284</v>
      </c>
      <c r="B2082" s="809"/>
      <c r="C2082" s="809"/>
      <c r="D2082" s="809"/>
      <c r="E2082" s="809"/>
      <c r="F2082" s="809"/>
      <c r="G2082" s="809"/>
      <c r="H2082" s="809"/>
      <c r="I2082" s="809"/>
      <c r="J2082" s="810"/>
      <c r="K2082" s="449">
        <v>89.96</v>
      </c>
    </row>
    <row r="2083" spans="1:11">
      <c r="A2083" s="808" t="s">
        <v>1225</v>
      </c>
      <c r="B2083" s="809"/>
      <c r="C2083" s="809"/>
      <c r="D2083" s="809"/>
      <c r="E2083" s="809"/>
      <c r="F2083" s="809"/>
      <c r="G2083" s="809"/>
      <c r="H2083" s="809"/>
      <c r="I2083" s="809"/>
      <c r="J2083" s="810"/>
      <c r="K2083" s="449">
        <v>18.53</v>
      </c>
    </row>
    <row r="2084" spans="1:11">
      <c r="A2084" s="808" t="s">
        <v>1285</v>
      </c>
      <c r="B2084" s="809"/>
      <c r="C2084" s="809"/>
      <c r="D2084" s="809"/>
      <c r="E2084" s="809"/>
      <c r="F2084" s="809"/>
      <c r="G2084" s="809"/>
      <c r="H2084" s="809"/>
      <c r="I2084" s="809"/>
      <c r="J2084" s="810"/>
      <c r="K2084" s="449">
        <v>108.49</v>
      </c>
    </row>
    <row r="2087" spans="1:11">
      <c r="A2087" s="937" t="s">
        <v>1226</v>
      </c>
      <c r="B2087" s="938"/>
      <c r="C2087" s="938"/>
      <c r="D2087" s="938"/>
      <c r="E2087" s="938"/>
      <c r="F2087" s="938"/>
      <c r="G2087" s="938"/>
      <c r="H2087" s="938"/>
      <c r="I2087" s="938"/>
      <c r="J2087" s="938"/>
      <c r="K2087" s="939"/>
    </row>
    <row r="2088" spans="1:11">
      <c r="A2088" s="393" t="s">
        <v>1227</v>
      </c>
      <c r="B2088" s="394"/>
      <c r="C2088" s="940"/>
      <c r="D2088" s="940"/>
      <c r="E2088" s="940"/>
      <c r="F2088" s="940"/>
      <c r="G2088" s="940"/>
      <c r="H2088" s="940"/>
      <c r="I2088" s="940"/>
      <c r="J2088" s="940"/>
      <c r="K2088" s="941"/>
    </row>
    <row r="2089" spans="1:11">
      <c r="A2089" s="393" t="s">
        <v>1228</v>
      </c>
      <c r="B2089" s="394"/>
      <c r="C2089" s="395" t="s">
        <v>1229</v>
      </c>
      <c r="E2089" s="942"/>
      <c r="F2089" s="942"/>
      <c r="G2089" s="942"/>
      <c r="H2089" s="397"/>
      <c r="I2089" s="395" t="s">
        <v>1230</v>
      </c>
      <c r="J2089" s="943"/>
      <c r="K2089" s="944"/>
    </row>
    <row r="2090" spans="1:11">
      <c r="A2090" s="398" t="s">
        <v>1231</v>
      </c>
      <c r="B2090" s="399" t="s">
        <v>1422</v>
      </c>
      <c r="C2090" s="400"/>
      <c r="D2090" s="400"/>
      <c r="E2090" s="400"/>
      <c r="F2090" s="400"/>
      <c r="G2090" s="400"/>
      <c r="H2090" s="400"/>
      <c r="I2090" s="400"/>
      <c r="J2090" s="400"/>
      <c r="K2090" s="401"/>
    </row>
    <row r="2091" spans="1:11">
      <c r="A2091" s="402" t="s">
        <v>1233</v>
      </c>
      <c r="B2091" s="403"/>
      <c r="D2091" s="404"/>
      <c r="E2091" s="404"/>
      <c r="F2091" s="404"/>
      <c r="G2091" s="404"/>
      <c r="H2091" s="404"/>
      <c r="I2091" s="405"/>
      <c r="J2091" s="406" t="s">
        <v>1234</v>
      </c>
      <c r="K2091" s="407"/>
    </row>
    <row r="2092" spans="1:11">
      <c r="A2092" s="929" t="s">
        <v>1423</v>
      </c>
      <c r="B2092" s="930"/>
      <c r="C2092" s="930"/>
      <c r="D2092" s="930"/>
      <c r="E2092" s="930"/>
      <c r="F2092" s="930"/>
      <c r="G2092" s="930"/>
      <c r="H2092" s="930"/>
      <c r="I2092" s="931"/>
      <c r="J2092" s="408" t="s">
        <v>1236</v>
      </c>
      <c r="K2092" s="407" t="s">
        <v>1392</v>
      </c>
    </row>
    <row r="2093" spans="1:11">
      <c r="A2093" s="870" t="s">
        <v>1238</v>
      </c>
      <c r="B2093" s="932"/>
      <c r="C2093" s="815"/>
      <c r="D2093" s="815"/>
      <c r="E2093" s="869"/>
      <c r="F2093" s="409" t="s">
        <v>1239</v>
      </c>
      <c r="G2093" s="933" t="s">
        <v>1240</v>
      </c>
      <c r="H2093" s="934"/>
      <c r="I2093" s="830" t="s">
        <v>1241</v>
      </c>
      <c r="J2093" s="830"/>
      <c r="K2093" s="925" t="s">
        <v>1242</v>
      </c>
    </row>
    <row r="2094" spans="1:11">
      <c r="A2094" s="870"/>
      <c r="B2094" s="932"/>
      <c r="C2094" s="932"/>
      <c r="D2094" s="932"/>
      <c r="E2094" s="871"/>
      <c r="F2094" s="409"/>
      <c r="G2094" s="409" t="s">
        <v>1243</v>
      </c>
      <c r="H2094" s="410" t="s">
        <v>1244</v>
      </c>
      <c r="I2094" s="409" t="s">
        <v>1245</v>
      </c>
      <c r="J2094" s="409" t="s">
        <v>1244</v>
      </c>
      <c r="K2094" s="926"/>
    </row>
    <row r="2095" spans="1:11">
      <c r="A2095" s="498"/>
      <c r="B2095" s="413"/>
      <c r="C2095" s="413"/>
      <c r="D2095" s="413"/>
      <c r="E2095" s="414"/>
      <c r="F2095" s="415"/>
      <c r="G2095" s="499"/>
      <c r="H2095" s="500"/>
      <c r="I2095" s="455"/>
      <c r="J2095" s="455"/>
      <c r="K2095" s="501"/>
    </row>
    <row r="2096" spans="1:11" ht="23.25" customHeight="1">
      <c r="A2096" s="420"/>
      <c r="B2096" s="421"/>
      <c r="C2096" s="421"/>
      <c r="D2096" s="421"/>
      <c r="E2096" s="422"/>
      <c r="F2096" s="423"/>
      <c r="G2096" s="424"/>
      <c r="H2096" s="425"/>
      <c r="I2096" s="426"/>
      <c r="J2096" s="426"/>
      <c r="K2096" s="427"/>
    </row>
    <row r="2097" spans="1:11">
      <c r="A2097" s="420"/>
      <c r="B2097" s="421"/>
      <c r="C2097" s="421"/>
      <c r="D2097" s="421"/>
      <c r="E2097" s="422"/>
      <c r="F2097" s="423"/>
      <c r="G2097" s="424"/>
      <c r="H2097" s="425"/>
      <c r="I2097" s="426"/>
      <c r="J2097" s="426"/>
      <c r="K2097" s="427"/>
    </row>
    <row r="2098" spans="1:11">
      <c r="A2098" s="420"/>
      <c r="B2098" s="421"/>
      <c r="C2098" s="421"/>
      <c r="D2098" s="421"/>
      <c r="E2098" s="422"/>
      <c r="F2098" s="423"/>
      <c r="G2098" s="424"/>
      <c r="H2098" s="425"/>
      <c r="I2098" s="426"/>
      <c r="J2098" s="426"/>
      <c r="K2098" s="427"/>
    </row>
    <row r="2099" spans="1:11" s="194" customFormat="1">
      <c r="A2099" s="420"/>
      <c r="B2099" s="421"/>
      <c r="C2099" s="421"/>
      <c r="D2099" s="421"/>
      <c r="E2099" s="422"/>
      <c r="F2099" s="423"/>
      <c r="G2099" s="424"/>
      <c r="H2099" s="425"/>
      <c r="I2099" s="426"/>
      <c r="J2099" s="426"/>
      <c r="K2099" s="427"/>
    </row>
    <row r="2100" spans="1:11" s="194" customFormat="1">
      <c r="A2100" s="420"/>
      <c r="B2100" s="421"/>
      <c r="C2100" s="421"/>
      <c r="D2100" s="421"/>
      <c r="E2100" s="422"/>
      <c r="F2100" s="423"/>
      <c r="G2100" s="424"/>
      <c r="H2100" s="425"/>
      <c r="I2100" s="426"/>
      <c r="J2100" s="426"/>
      <c r="K2100" s="427"/>
    </row>
    <row r="2101" spans="1:11" s="194" customFormat="1">
      <c r="A2101" s="420"/>
      <c r="B2101" s="421"/>
      <c r="C2101" s="421"/>
      <c r="D2101" s="421"/>
      <c r="E2101" s="422"/>
      <c r="F2101" s="423"/>
      <c r="G2101" s="424"/>
      <c r="H2101" s="425"/>
      <c r="I2101" s="426"/>
      <c r="J2101" s="426"/>
      <c r="K2101" s="427"/>
    </row>
    <row r="2102" spans="1:11" s="194" customFormat="1">
      <c r="A2102" s="428"/>
      <c r="B2102" s="429"/>
      <c r="C2102" s="429"/>
      <c r="D2102" s="429"/>
      <c r="E2102" s="430"/>
      <c r="F2102" s="431"/>
      <c r="G2102" s="432"/>
      <c r="H2102" s="433"/>
      <c r="I2102" s="434"/>
      <c r="J2102" s="434"/>
      <c r="K2102" s="435"/>
    </row>
    <row r="2103" spans="1:11" s="194" customFormat="1">
      <c r="A2103" s="935" t="s">
        <v>1247</v>
      </c>
      <c r="B2103" s="936"/>
      <c r="C2103" s="936"/>
      <c r="D2103" s="936"/>
      <c r="E2103" s="936"/>
      <c r="F2103" s="834"/>
      <c r="G2103" s="834"/>
      <c r="H2103" s="834"/>
      <c r="I2103" s="834"/>
      <c r="J2103" s="835"/>
      <c r="K2103" s="502"/>
    </row>
    <row r="2104" spans="1:11" s="194" customFormat="1">
      <c r="A2104" s="814" t="s">
        <v>1248</v>
      </c>
      <c r="B2104" s="815"/>
      <c r="C2104" s="815"/>
      <c r="D2104" s="815"/>
      <c r="E2104" s="815"/>
      <c r="F2104" s="437"/>
      <c r="G2104" s="437"/>
      <c r="H2104" s="921" t="s">
        <v>1239</v>
      </c>
      <c r="I2104" s="923" t="s">
        <v>1249</v>
      </c>
      <c r="J2104" s="925" t="s">
        <v>1250</v>
      </c>
      <c r="K2104" s="925" t="s">
        <v>1242</v>
      </c>
    </row>
    <row r="2105" spans="1:11" s="194" customFormat="1" ht="15">
      <c r="A2105" s="816"/>
      <c r="B2105" s="817"/>
      <c r="C2105" s="817"/>
      <c r="D2105" s="817"/>
      <c r="E2105" s="817"/>
      <c r="F2105" s="438"/>
      <c r="G2105" s="666"/>
      <c r="H2105" s="922"/>
      <c r="I2105" s="924"/>
      <c r="J2105" s="926"/>
      <c r="K2105" s="926"/>
    </row>
    <row r="2106" spans="1:11" s="194" customFormat="1">
      <c r="A2106" s="439">
        <v>20002</v>
      </c>
      <c r="B2106" s="927" t="s">
        <v>1251</v>
      </c>
      <c r="C2106" s="927"/>
      <c r="D2106" s="927"/>
      <c r="E2106" s="927"/>
      <c r="F2106" s="927"/>
      <c r="G2106" s="928"/>
      <c r="H2106" s="440">
        <v>1</v>
      </c>
      <c r="I2106" s="441" t="s">
        <v>1252</v>
      </c>
      <c r="J2106" s="442">
        <v>24.3</v>
      </c>
      <c r="K2106" s="442">
        <v>24.3</v>
      </c>
    </row>
    <row r="2107" spans="1:11">
      <c r="A2107" s="443">
        <v>11</v>
      </c>
      <c r="B2107" s="919" t="s">
        <v>1255</v>
      </c>
      <c r="C2107" s="919"/>
      <c r="D2107" s="919"/>
      <c r="E2107" s="919"/>
      <c r="F2107" s="919"/>
      <c r="G2107" s="920"/>
      <c r="H2107" s="440">
        <v>1.1200000000000001</v>
      </c>
      <c r="I2107" s="441" t="s">
        <v>1256</v>
      </c>
      <c r="J2107" s="442">
        <v>0</v>
      </c>
      <c r="K2107" s="442">
        <v>0.27</v>
      </c>
    </row>
    <row r="2108" spans="1:11" ht="15.75" customHeight="1">
      <c r="A2108" s="443">
        <v>12</v>
      </c>
      <c r="B2108" s="919" t="s">
        <v>1258</v>
      </c>
      <c r="C2108" s="919"/>
      <c r="D2108" s="919"/>
      <c r="E2108" s="919"/>
      <c r="F2108" s="919"/>
      <c r="G2108" s="920"/>
      <c r="H2108" s="440">
        <v>9.6</v>
      </c>
      <c r="I2108" s="441" t="s">
        <v>1256</v>
      </c>
      <c r="J2108" s="442">
        <v>0</v>
      </c>
      <c r="K2108" s="442">
        <v>2.33</v>
      </c>
    </row>
    <row r="2109" spans="1:11" ht="21.75" customHeight="1">
      <c r="A2109" s="443">
        <v>13</v>
      </c>
      <c r="B2109" s="919" t="s">
        <v>1260</v>
      </c>
      <c r="C2109" s="919"/>
      <c r="D2109" s="919"/>
      <c r="E2109" s="919"/>
      <c r="F2109" s="919"/>
      <c r="G2109" s="920"/>
      <c r="H2109" s="440">
        <v>4.79</v>
      </c>
      <c r="I2109" s="441" t="s">
        <v>1256</v>
      </c>
      <c r="J2109" s="442">
        <v>0</v>
      </c>
      <c r="K2109" s="442">
        <v>1.1599999999999999</v>
      </c>
    </row>
    <row r="2110" spans="1:11">
      <c r="A2110" s="444"/>
      <c r="B2110" s="919"/>
      <c r="C2110" s="919"/>
      <c r="D2110" s="919"/>
      <c r="E2110" s="919"/>
      <c r="F2110" s="919"/>
      <c r="G2110" s="920"/>
      <c r="H2110" s="440"/>
      <c r="I2110" s="441"/>
      <c r="J2110" s="426"/>
      <c r="K2110" s="426"/>
    </row>
    <row r="2111" spans="1:11">
      <c r="A2111" s="444"/>
      <c r="B2111" s="919"/>
      <c r="C2111" s="919"/>
      <c r="D2111" s="919"/>
      <c r="E2111" s="919"/>
      <c r="F2111" s="919"/>
      <c r="G2111" s="920"/>
      <c r="H2111" s="440"/>
      <c r="I2111" s="441"/>
      <c r="J2111" s="426"/>
      <c r="K2111" s="426"/>
    </row>
    <row r="2112" spans="1:11">
      <c r="A2112" s="444"/>
      <c r="B2112" s="919"/>
      <c r="C2112" s="919"/>
      <c r="D2112" s="919"/>
      <c r="E2112" s="919"/>
      <c r="F2112" s="919"/>
      <c r="G2112" s="920"/>
      <c r="H2112" s="440"/>
      <c r="I2112" s="441"/>
      <c r="J2112" s="426"/>
      <c r="K2112" s="426"/>
    </row>
    <row r="2113" spans="1:11">
      <c r="A2113" s="445"/>
      <c r="B2113" s="879"/>
      <c r="C2113" s="879"/>
      <c r="D2113" s="879"/>
      <c r="E2113" s="879"/>
      <c r="F2113" s="879"/>
      <c r="G2113" s="880"/>
      <c r="H2113" s="446"/>
      <c r="I2113" s="447"/>
      <c r="J2113" s="434"/>
      <c r="K2113" s="434"/>
    </row>
    <row r="2114" spans="1:11" ht="15">
      <c r="A2114" s="448"/>
      <c r="C2114" s="667"/>
      <c r="D2114" s="833" t="s">
        <v>1263</v>
      </c>
      <c r="E2114" s="834"/>
      <c r="F2114" s="834"/>
      <c r="G2114" s="834"/>
      <c r="H2114" s="834"/>
      <c r="I2114" s="834"/>
      <c r="J2114" s="835"/>
      <c r="K2114" s="449">
        <v>28.06</v>
      </c>
    </row>
    <row r="2115" spans="1:11">
      <c r="A2115" s="448" t="s">
        <v>1264</v>
      </c>
      <c r="B2115" s="437"/>
      <c r="C2115" s="450">
        <v>1</v>
      </c>
      <c r="D2115" s="881" t="s">
        <v>1265</v>
      </c>
      <c r="E2115" s="882"/>
      <c r="F2115" s="882"/>
      <c r="G2115" s="882"/>
      <c r="H2115" s="882"/>
      <c r="I2115" s="882"/>
      <c r="J2115" s="883"/>
      <c r="K2115" s="449">
        <v>28.06</v>
      </c>
    </row>
    <row r="2116" spans="1:11">
      <c r="A2116" s="451"/>
      <c r="B2116" s="437"/>
      <c r="C2116" s="452"/>
      <c r="D2116" s="918" t="s">
        <v>1266</v>
      </c>
      <c r="E2116" s="918"/>
      <c r="F2116" s="834"/>
      <c r="G2116" s="834"/>
      <c r="H2116" s="834"/>
      <c r="I2116" s="834"/>
      <c r="J2116" s="835"/>
      <c r="K2116" s="449">
        <v>28.06</v>
      </c>
    </row>
    <row r="2117" spans="1:11">
      <c r="A2117" s="814" t="s">
        <v>1267</v>
      </c>
      <c r="B2117" s="815"/>
      <c r="C2117" s="815"/>
      <c r="D2117" s="815"/>
      <c r="E2117" s="815"/>
      <c r="F2117" s="818"/>
      <c r="G2117" s="820" t="s">
        <v>1268</v>
      </c>
      <c r="H2117" s="821"/>
      <c r="I2117" s="824" t="s">
        <v>1249</v>
      </c>
      <c r="J2117" s="813" t="s">
        <v>1269</v>
      </c>
      <c r="K2117" s="813" t="s">
        <v>1270</v>
      </c>
    </row>
    <row r="2118" spans="1:11">
      <c r="A2118" s="816"/>
      <c r="B2118" s="817"/>
      <c r="C2118" s="817"/>
      <c r="D2118" s="817"/>
      <c r="E2118" s="817"/>
      <c r="F2118" s="819"/>
      <c r="G2118" s="822"/>
      <c r="H2118" s="823"/>
      <c r="I2118" s="824"/>
      <c r="J2118" s="813"/>
      <c r="K2118" s="824"/>
    </row>
    <row r="2119" spans="1:11">
      <c r="A2119" s="444"/>
      <c r="B2119" s="421"/>
      <c r="C2119" s="421"/>
      <c r="D2119" s="421"/>
      <c r="E2119" s="421"/>
      <c r="F2119" s="414"/>
      <c r="G2119" s="825"/>
      <c r="H2119" s="826"/>
      <c r="I2119" s="453"/>
      <c r="J2119" s="454"/>
      <c r="K2119" s="455"/>
    </row>
    <row r="2120" spans="1:11">
      <c r="A2120" s="444"/>
      <c r="B2120" s="421"/>
      <c r="C2120" s="421"/>
      <c r="D2120" s="421"/>
      <c r="E2120" s="421"/>
      <c r="F2120" s="422"/>
      <c r="G2120" s="827"/>
      <c r="H2120" s="828"/>
      <c r="I2120" s="457"/>
      <c r="J2120" s="458"/>
      <c r="K2120" s="426"/>
    </row>
    <row r="2121" spans="1:11">
      <c r="A2121" s="444"/>
      <c r="B2121" s="421"/>
      <c r="C2121" s="421"/>
      <c r="D2121" s="421"/>
      <c r="E2121" s="421"/>
      <c r="F2121" s="422"/>
      <c r="G2121" s="827"/>
      <c r="H2121" s="828"/>
      <c r="I2121" s="457"/>
      <c r="J2121" s="458"/>
      <c r="K2121" s="426"/>
    </row>
    <row r="2122" spans="1:11">
      <c r="A2122" s="444"/>
      <c r="B2122" s="421"/>
      <c r="C2122" s="421"/>
      <c r="D2122" s="421"/>
      <c r="E2122" s="421"/>
      <c r="F2122" s="422"/>
      <c r="G2122" s="827"/>
      <c r="H2122" s="828"/>
      <c r="I2122" s="457"/>
      <c r="J2122" s="458"/>
      <c r="K2122" s="426"/>
    </row>
    <row r="2123" spans="1:11">
      <c r="A2123" s="833" t="s">
        <v>1271</v>
      </c>
      <c r="B2123" s="834"/>
      <c r="C2123" s="834"/>
      <c r="D2123" s="834"/>
      <c r="E2123" s="834"/>
      <c r="F2123" s="834"/>
      <c r="G2123" s="834"/>
      <c r="H2123" s="834"/>
      <c r="I2123" s="834"/>
      <c r="J2123" s="835"/>
      <c r="K2123" s="459"/>
    </row>
    <row r="2124" spans="1:11">
      <c r="A2124" s="814" t="s">
        <v>1272</v>
      </c>
      <c r="B2124" s="815"/>
      <c r="C2124" s="815"/>
      <c r="D2124" s="815"/>
      <c r="E2124" s="815"/>
      <c r="F2124" s="818"/>
      <c r="G2124" s="820" t="s">
        <v>1268</v>
      </c>
      <c r="H2124" s="821"/>
      <c r="I2124" s="824" t="s">
        <v>1249</v>
      </c>
      <c r="J2124" s="813" t="s">
        <v>1269</v>
      </c>
      <c r="K2124" s="813" t="s">
        <v>1270</v>
      </c>
    </row>
    <row r="2125" spans="1:11">
      <c r="A2125" s="816"/>
      <c r="B2125" s="817"/>
      <c r="C2125" s="817"/>
      <c r="D2125" s="817"/>
      <c r="E2125" s="817"/>
      <c r="F2125" s="819"/>
      <c r="G2125" s="822"/>
      <c r="H2125" s="823"/>
      <c r="I2125" s="824"/>
      <c r="J2125" s="813"/>
      <c r="K2125" s="824"/>
    </row>
    <row r="2126" spans="1:11">
      <c r="A2126" s="444" t="s">
        <v>1418</v>
      </c>
      <c r="B2126" s="421" t="s">
        <v>1419</v>
      </c>
      <c r="C2126" s="421"/>
      <c r="D2126" s="421"/>
      <c r="E2126" s="421"/>
      <c r="F2126" s="422"/>
      <c r="G2126" s="827">
        <v>0.03</v>
      </c>
      <c r="H2126" s="828"/>
      <c r="I2126" s="457" t="s">
        <v>1310</v>
      </c>
      <c r="J2126" s="495">
        <v>6.05</v>
      </c>
      <c r="K2126" s="442">
        <v>0.18</v>
      </c>
    </row>
    <row r="2127" spans="1:11">
      <c r="A2127" s="444" t="s">
        <v>1395</v>
      </c>
      <c r="B2127" s="421" t="s">
        <v>1396</v>
      </c>
      <c r="C2127" s="421"/>
      <c r="D2127" s="421"/>
      <c r="E2127" s="421"/>
      <c r="F2127" s="422"/>
      <c r="G2127" s="827">
        <v>0.26</v>
      </c>
      <c r="H2127" s="828"/>
      <c r="I2127" s="457" t="s">
        <v>1310</v>
      </c>
      <c r="J2127" s="495">
        <v>415.15</v>
      </c>
      <c r="K2127" s="442">
        <v>107.93</v>
      </c>
    </row>
    <row r="2128" spans="1:11" ht="22.5">
      <c r="A2128" s="444" t="s">
        <v>1424</v>
      </c>
      <c r="B2128" s="421" t="s">
        <v>1425</v>
      </c>
      <c r="C2128" s="421"/>
      <c r="D2128" s="421"/>
      <c r="E2128" s="421"/>
      <c r="F2128" s="422"/>
      <c r="G2128" s="827">
        <v>4.32</v>
      </c>
      <c r="H2128" s="828"/>
      <c r="I2128" s="457" t="s">
        <v>1295</v>
      </c>
      <c r="J2128" s="495">
        <v>11.72</v>
      </c>
      <c r="K2128" s="442">
        <v>50.63</v>
      </c>
    </row>
    <row r="2129" spans="1:11">
      <c r="A2129" s="444" t="s">
        <v>1420</v>
      </c>
      <c r="B2129" s="421" t="s">
        <v>1421</v>
      </c>
      <c r="C2129" s="421"/>
      <c r="D2129" s="421"/>
      <c r="E2129" s="421"/>
      <c r="F2129" s="422"/>
      <c r="G2129" s="827">
        <v>0.16200000000000001</v>
      </c>
      <c r="H2129" s="828"/>
      <c r="I2129" s="457" t="s">
        <v>1405</v>
      </c>
      <c r="J2129" s="495">
        <v>59.94</v>
      </c>
      <c r="K2129" s="442">
        <v>9.7100000000000009</v>
      </c>
    </row>
    <row r="2130" spans="1:11">
      <c r="A2130" s="444" t="s">
        <v>1399</v>
      </c>
      <c r="B2130" s="421" t="s">
        <v>1400</v>
      </c>
      <c r="C2130" s="421"/>
      <c r="D2130" s="421"/>
      <c r="E2130" s="421"/>
      <c r="F2130" s="422"/>
      <c r="G2130" s="827">
        <v>0.09</v>
      </c>
      <c r="H2130" s="828"/>
      <c r="I2130" s="457" t="s">
        <v>1310</v>
      </c>
      <c r="J2130" s="495">
        <v>57.93</v>
      </c>
      <c r="K2130" s="442">
        <v>5.21</v>
      </c>
    </row>
    <row r="2131" spans="1:11">
      <c r="A2131" s="445"/>
      <c r="B2131" s="429"/>
      <c r="C2131" s="429"/>
      <c r="D2131" s="429"/>
      <c r="E2131" s="429"/>
      <c r="F2131" s="430"/>
      <c r="G2131" s="831"/>
      <c r="H2131" s="832"/>
      <c r="I2131" s="460"/>
      <c r="J2131" s="461"/>
      <c r="K2131" s="434"/>
    </row>
    <row r="2132" spans="1:11">
      <c r="A2132" s="833" t="s">
        <v>1273</v>
      </c>
      <c r="B2132" s="834"/>
      <c r="C2132" s="834"/>
      <c r="D2132" s="834"/>
      <c r="E2132" s="834"/>
      <c r="F2132" s="834"/>
      <c r="G2132" s="834"/>
      <c r="H2132" s="834"/>
      <c r="I2132" s="834"/>
      <c r="J2132" s="835"/>
      <c r="K2132" s="449">
        <v>173.66000000000003</v>
      </c>
    </row>
    <row r="2133" spans="1:11">
      <c r="A2133" s="814" t="s">
        <v>1274</v>
      </c>
      <c r="B2133" s="815"/>
      <c r="C2133" s="815"/>
      <c r="D2133" s="815"/>
      <c r="E2133" s="815"/>
      <c r="F2133" s="818"/>
      <c r="G2133" s="820" t="s">
        <v>1268</v>
      </c>
      <c r="H2133" s="821"/>
      <c r="I2133" s="824" t="s">
        <v>1249</v>
      </c>
      <c r="J2133" s="813" t="s">
        <v>1269</v>
      </c>
      <c r="K2133" s="813" t="s">
        <v>1270</v>
      </c>
    </row>
    <row r="2134" spans="1:11">
      <c r="A2134" s="816"/>
      <c r="B2134" s="817"/>
      <c r="C2134" s="817"/>
      <c r="D2134" s="817"/>
      <c r="E2134" s="817"/>
      <c r="F2134" s="819"/>
      <c r="G2134" s="822"/>
      <c r="H2134" s="823"/>
      <c r="I2134" s="824"/>
      <c r="J2134" s="813"/>
      <c r="K2134" s="824"/>
    </row>
    <row r="2135" spans="1:11">
      <c r="A2135" s="444"/>
      <c r="B2135" s="421"/>
      <c r="C2135" s="421"/>
      <c r="D2135" s="421"/>
      <c r="E2135" s="421"/>
      <c r="F2135" s="422"/>
      <c r="G2135" s="827"/>
      <c r="H2135" s="828"/>
      <c r="I2135" s="457"/>
      <c r="J2135" s="458"/>
      <c r="K2135" s="426"/>
    </row>
    <row r="2136" spans="1:11">
      <c r="A2136" s="444"/>
      <c r="B2136" s="421"/>
      <c r="C2136" s="421"/>
      <c r="D2136" s="421"/>
      <c r="E2136" s="421"/>
      <c r="F2136" s="422"/>
      <c r="G2136" s="827"/>
      <c r="H2136" s="828"/>
      <c r="I2136" s="457"/>
      <c r="J2136" s="458"/>
      <c r="K2136" s="426"/>
    </row>
    <row r="2137" spans="1:11">
      <c r="A2137" s="444"/>
      <c r="B2137" s="421"/>
      <c r="C2137" s="421"/>
      <c r="D2137" s="421"/>
      <c r="E2137" s="421"/>
      <c r="F2137" s="422"/>
      <c r="G2137" s="827"/>
      <c r="H2137" s="828"/>
      <c r="I2137" s="457"/>
      <c r="J2137" s="458"/>
      <c r="K2137" s="426"/>
    </row>
    <row r="2138" spans="1:11">
      <c r="A2138" s="445"/>
      <c r="B2138" s="429"/>
      <c r="C2138" s="429"/>
      <c r="D2138" s="429"/>
      <c r="E2138" s="429"/>
      <c r="F2138" s="430"/>
      <c r="G2138" s="831"/>
      <c r="H2138" s="832"/>
      <c r="I2138" s="460"/>
      <c r="J2138" s="461"/>
      <c r="K2138" s="434"/>
    </row>
    <row r="2139" spans="1:11">
      <c r="A2139" s="833" t="s">
        <v>1275</v>
      </c>
      <c r="B2139" s="834"/>
      <c r="C2139" s="834"/>
      <c r="D2139" s="834"/>
      <c r="E2139" s="834"/>
      <c r="F2139" s="834"/>
      <c r="G2139" s="834"/>
      <c r="H2139" s="834"/>
      <c r="I2139" s="834"/>
      <c r="J2139" s="835"/>
      <c r="K2139" s="459"/>
    </row>
    <row r="2140" spans="1:11">
      <c r="A2140" s="814" t="s">
        <v>1276</v>
      </c>
      <c r="B2140" s="869"/>
      <c r="C2140" s="872" t="s">
        <v>1277</v>
      </c>
      <c r="D2140" s="462" t="s">
        <v>984</v>
      </c>
      <c r="E2140" s="874" t="s">
        <v>889</v>
      </c>
      <c r="F2140" s="874"/>
      <c r="G2140" s="875"/>
      <c r="H2140" s="876" t="s">
        <v>1278</v>
      </c>
      <c r="I2140" s="877"/>
      <c r="J2140" s="878"/>
      <c r="K2140" s="829" t="s">
        <v>1279</v>
      </c>
    </row>
    <row r="2141" spans="1:11">
      <c r="A2141" s="870"/>
      <c r="B2141" s="871"/>
      <c r="C2141" s="873"/>
      <c r="D2141" s="464"/>
      <c r="E2141" s="463" t="s">
        <v>1280</v>
      </c>
      <c r="F2141" s="465" t="s">
        <v>1281</v>
      </c>
      <c r="G2141" s="466" t="s">
        <v>1282</v>
      </c>
      <c r="H2141" s="463" t="s">
        <v>1280</v>
      </c>
      <c r="I2141" s="465" t="s">
        <v>1281</v>
      </c>
      <c r="J2141" s="465" t="s">
        <v>1282</v>
      </c>
      <c r="K2141" s="830"/>
    </row>
    <row r="2142" spans="1:11">
      <c r="A2142" s="467"/>
      <c r="B2142" s="414"/>
      <c r="C2142" s="468"/>
      <c r="D2142" s="469"/>
      <c r="E2142" s="470"/>
      <c r="F2142" s="471"/>
      <c r="G2142" s="472"/>
      <c r="H2142" s="456"/>
      <c r="I2142" s="456"/>
      <c r="J2142" s="473"/>
      <c r="K2142" s="455"/>
    </row>
    <row r="2143" spans="1:11">
      <c r="A2143" s="444"/>
      <c r="B2143" s="421"/>
      <c r="C2143" s="468"/>
      <c r="D2143" s="474"/>
      <c r="E2143" s="475"/>
      <c r="F2143" s="476"/>
      <c r="G2143" s="477"/>
      <c r="H2143" s="456"/>
      <c r="I2143" s="456"/>
      <c r="J2143" s="473"/>
      <c r="K2143" s="426"/>
    </row>
    <row r="2144" spans="1:11">
      <c r="A2144" s="444"/>
      <c r="B2144" s="421"/>
      <c r="C2144" s="468"/>
      <c r="D2144" s="474"/>
      <c r="E2144" s="475"/>
      <c r="F2144" s="476"/>
      <c r="G2144" s="477"/>
      <c r="H2144" s="456"/>
      <c r="I2144" s="456"/>
      <c r="J2144" s="473"/>
      <c r="K2144" s="426"/>
    </row>
    <row r="2145" spans="1:11">
      <c r="A2145" s="445"/>
      <c r="B2145" s="429"/>
      <c r="C2145" s="478"/>
      <c r="D2145" s="479"/>
      <c r="E2145" s="480"/>
      <c r="F2145" s="481"/>
      <c r="G2145" s="482"/>
      <c r="H2145" s="456"/>
      <c r="I2145" s="456"/>
      <c r="J2145" s="473"/>
      <c r="K2145" s="434"/>
    </row>
    <row r="2146" spans="1:11">
      <c r="A2146" s="811" t="s">
        <v>1283</v>
      </c>
      <c r="B2146" s="809"/>
      <c r="C2146" s="809"/>
      <c r="D2146" s="812"/>
      <c r="E2146" s="809"/>
      <c r="F2146" s="809"/>
      <c r="G2146" s="809"/>
      <c r="H2146" s="809"/>
      <c r="I2146" s="809"/>
      <c r="J2146" s="810"/>
      <c r="K2146" s="459"/>
    </row>
    <row r="2147" spans="1:11">
      <c r="A2147" s="808" t="s">
        <v>1284</v>
      </c>
      <c r="B2147" s="809"/>
      <c r="C2147" s="809"/>
      <c r="D2147" s="809"/>
      <c r="E2147" s="809"/>
      <c r="F2147" s="809"/>
      <c r="G2147" s="809"/>
      <c r="H2147" s="809"/>
      <c r="I2147" s="809"/>
      <c r="J2147" s="810"/>
      <c r="K2147" s="449">
        <v>201.72000000000003</v>
      </c>
    </row>
    <row r="2148" spans="1:11">
      <c r="A2148" s="808" t="s">
        <v>1225</v>
      </c>
      <c r="B2148" s="809"/>
      <c r="C2148" s="809"/>
      <c r="D2148" s="809"/>
      <c r="E2148" s="809"/>
      <c r="F2148" s="809"/>
      <c r="G2148" s="809"/>
      <c r="H2148" s="809"/>
      <c r="I2148" s="809"/>
      <c r="J2148" s="810"/>
      <c r="K2148" s="449">
        <v>41.55</v>
      </c>
    </row>
    <row r="2149" spans="1:11">
      <c r="A2149" s="808" t="s">
        <v>1285</v>
      </c>
      <c r="B2149" s="809"/>
      <c r="C2149" s="809"/>
      <c r="D2149" s="809"/>
      <c r="E2149" s="809"/>
      <c r="F2149" s="809"/>
      <c r="G2149" s="809"/>
      <c r="H2149" s="809"/>
      <c r="I2149" s="809"/>
      <c r="J2149" s="810"/>
      <c r="K2149" s="449">
        <v>243.27000000000004</v>
      </c>
    </row>
    <row r="2152" spans="1:11">
      <c r="A2152" s="937" t="s">
        <v>1226</v>
      </c>
      <c r="B2152" s="938"/>
      <c r="C2152" s="938"/>
      <c r="D2152" s="938"/>
      <c r="E2152" s="938"/>
      <c r="F2152" s="938"/>
      <c r="G2152" s="938"/>
      <c r="H2152" s="938"/>
      <c r="I2152" s="938"/>
      <c r="J2152" s="938"/>
      <c r="K2152" s="939"/>
    </row>
    <row r="2153" spans="1:11">
      <c r="A2153" s="393" t="s">
        <v>1227</v>
      </c>
      <c r="B2153" s="394"/>
      <c r="C2153" s="940"/>
      <c r="D2153" s="940"/>
      <c r="E2153" s="940"/>
      <c r="F2153" s="940"/>
      <c r="G2153" s="940"/>
      <c r="H2153" s="940"/>
      <c r="I2153" s="940"/>
      <c r="J2153" s="940"/>
      <c r="K2153" s="941"/>
    </row>
    <row r="2154" spans="1:11">
      <c r="A2154" s="393" t="s">
        <v>1228</v>
      </c>
      <c r="B2154" s="394"/>
      <c r="C2154" s="395" t="s">
        <v>1229</v>
      </c>
      <c r="E2154" s="942"/>
      <c r="F2154" s="942"/>
      <c r="G2154" s="942"/>
      <c r="H2154" s="397"/>
      <c r="I2154" s="395" t="s">
        <v>1230</v>
      </c>
      <c r="J2154" s="943"/>
      <c r="K2154" s="944"/>
    </row>
    <row r="2155" spans="1:11">
      <c r="A2155" s="398" t="s">
        <v>1231</v>
      </c>
      <c r="B2155" s="399" t="s">
        <v>1426</v>
      </c>
      <c r="C2155" s="400"/>
      <c r="D2155" s="400"/>
      <c r="E2155" s="400"/>
      <c r="F2155" s="400"/>
      <c r="G2155" s="400"/>
      <c r="H2155" s="400"/>
      <c r="I2155" s="400"/>
      <c r="J2155" s="400"/>
      <c r="K2155" s="401"/>
    </row>
    <row r="2156" spans="1:11">
      <c r="A2156" s="402" t="s">
        <v>1233</v>
      </c>
      <c r="B2156" s="403"/>
      <c r="D2156" s="404"/>
      <c r="E2156" s="404"/>
      <c r="F2156" s="404"/>
      <c r="G2156" s="404"/>
      <c r="H2156" s="404"/>
      <c r="I2156" s="405"/>
      <c r="J2156" s="406" t="s">
        <v>1234</v>
      </c>
      <c r="K2156" s="407"/>
    </row>
    <row r="2157" spans="1:11">
      <c r="A2157" s="929" t="s">
        <v>1427</v>
      </c>
      <c r="B2157" s="930"/>
      <c r="C2157" s="930"/>
      <c r="D2157" s="930"/>
      <c r="E2157" s="930"/>
      <c r="F2157" s="930"/>
      <c r="G2157" s="930"/>
      <c r="H2157" s="930"/>
      <c r="I2157" s="931"/>
      <c r="J2157" s="408" t="s">
        <v>1236</v>
      </c>
      <c r="K2157" s="407" t="s">
        <v>1297</v>
      </c>
    </row>
    <row r="2158" spans="1:11">
      <c r="A2158" s="870" t="s">
        <v>1238</v>
      </c>
      <c r="B2158" s="932"/>
      <c r="C2158" s="815"/>
      <c r="D2158" s="815"/>
      <c r="E2158" s="869"/>
      <c r="F2158" s="409" t="s">
        <v>1239</v>
      </c>
      <c r="G2158" s="933" t="s">
        <v>1240</v>
      </c>
      <c r="H2158" s="934"/>
      <c r="I2158" s="830" t="s">
        <v>1241</v>
      </c>
      <c r="J2158" s="830"/>
      <c r="K2158" s="925" t="s">
        <v>1242</v>
      </c>
    </row>
    <row r="2159" spans="1:11" ht="23.25" customHeight="1">
      <c r="A2159" s="870"/>
      <c r="B2159" s="932"/>
      <c r="C2159" s="932"/>
      <c r="D2159" s="932"/>
      <c r="E2159" s="871"/>
      <c r="F2159" s="409"/>
      <c r="G2159" s="409" t="s">
        <v>1243</v>
      </c>
      <c r="H2159" s="410" t="s">
        <v>1244</v>
      </c>
      <c r="I2159" s="409" t="s">
        <v>1245</v>
      </c>
      <c r="J2159" s="409" t="s">
        <v>1244</v>
      </c>
      <c r="K2159" s="926"/>
    </row>
    <row r="2160" spans="1:11">
      <c r="A2160" s="498"/>
      <c r="B2160" s="413"/>
      <c r="C2160" s="413"/>
      <c r="D2160" s="413"/>
      <c r="E2160" s="414"/>
      <c r="F2160" s="415"/>
      <c r="G2160" s="499"/>
      <c r="H2160" s="500"/>
      <c r="I2160" s="455"/>
      <c r="J2160" s="455"/>
      <c r="K2160" s="501"/>
    </row>
    <row r="2161" spans="1:11">
      <c r="A2161" s="420"/>
      <c r="B2161" s="421"/>
      <c r="C2161" s="421"/>
      <c r="D2161" s="421"/>
      <c r="E2161" s="422"/>
      <c r="F2161" s="423"/>
      <c r="G2161" s="424"/>
      <c r="H2161" s="425"/>
      <c r="I2161" s="426"/>
      <c r="J2161" s="426"/>
      <c r="K2161" s="427"/>
    </row>
    <row r="2162" spans="1:11" s="194" customFormat="1">
      <c r="A2162" s="420"/>
      <c r="B2162" s="421"/>
      <c r="C2162" s="421"/>
      <c r="D2162" s="421"/>
      <c r="E2162" s="422"/>
      <c r="F2162" s="423"/>
      <c r="G2162" s="424"/>
      <c r="H2162" s="425"/>
      <c r="I2162" s="426"/>
      <c r="J2162" s="426"/>
      <c r="K2162" s="427"/>
    </row>
    <row r="2163" spans="1:11" s="194" customFormat="1">
      <c r="A2163" s="420"/>
      <c r="B2163" s="421"/>
      <c r="C2163" s="421"/>
      <c r="D2163" s="421"/>
      <c r="E2163" s="422"/>
      <c r="F2163" s="423"/>
      <c r="G2163" s="424"/>
      <c r="H2163" s="425"/>
      <c r="I2163" s="426"/>
      <c r="J2163" s="426"/>
      <c r="K2163" s="427"/>
    </row>
    <row r="2164" spans="1:11" s="194" customFormat="1">
      <c r="A2164" s="420"/>
      <c r="B2164" s="421"/>
      <c r="C2164" s="421"/>
      <c r="D2164" s="421"/>
      <c r="E2164" s="422"/>
      <c r="F2164" s="423"/>
      <c r="G2164" s="424"/>
      <c r="H2164" s="425"/>
      <c r="I2164" s="426"/>
      <c r="J2164" s="426"/>
      <c r="K2164" s="427"/>
    </row>
    <row r="2165" spans="1:11" s="194" customFormat="1">
      <c r="A2165" s="420"/>
      <c r="B2165" s="421"/>
      <c r="C2165" s="421"/>
      <c r="D2165" s="421"/>
      <c r="E2165" s="422"/>
      <c r="F2165" s="423"/>
      <c r="G2165" s="424"/>
      <c r="H2165" s="425"/>
      <c r="I2165" s="426"/>
      <c r="J2165" s="426"/>
      <c r="K2165" s="427"/>
    </row>
    <row r="2166" spans="1:11" s="194" customFormat="1">
      <c r="A2166" s="420"/>
      <c r="B2166" s="421"/>
      <c r="C2166" s="421"/>
      <c r="D2166" s="421"/>
      <c r="E2166" s="422"/>
      <c r="F2166" s="423"/>
      <c r="G2166" s="424"/>
      <c r="H2166" s="425"/>
      <c r="I2166" s="426"/>
      <c r="J2166" s="426"/>
      <c r="K2166" s="427"/>
    </row>
    <row r="2167" spans="1:11" s="194" customFormat="1">
      <c r="A2167" s="428"/>
      <c r="B2167" s="429"/>
      <c r="C2167" s="429"/>
      <c r="D2167" s="429"/>
      <c r="E2167" s="430"/>
      <c r="F2167" s="431"/>
      <c r="G2167" s="432"/>
      <c r="H2167" s="433"/>
      <c r="I2167" s="434"/>
      <c r="J2167" s="434"/>
      <c r="K2167" s="435"/>
    </row>
    <row r="2168" spans="1:11" s="194" customFormat="1">
      <c r="A2168" s="935" t="s">
        <v>1247</v>
      </c>
      <c r="B2168" s="936"/>
      <c r="C2168" s="936"/>
      <c r="D2168" s="936"/>
      <c r="E2168" s="936"/>
      <c r="F2168" s="834"/>
      <c r="G2168" s="834"/>
      <c r="H2168" s="834"/>
      <c r="I2168" s="834"/>
      <c r="J2168" s="835"/>
      <c r="K2168" s="502"/>
    </row>
    <row r="2169" spans="1:11" s="194" customFormat="1">
      <c r="A2169" s="814" t="s">
        <v>1248</v>
      </c>
      <c r="B2169" s="815"/>
      <c r="C2169" s="815"/>
      <c r="D2169" s="815"/>
      <c r="E2169" s="815"/>
      <c r="F2169" s="437"/>
      <c r="G2169" s="437"/>
      <c r="H2169" s="921" t="s">
        <v>1239</v>
      </c>
      <c r="I2169" s="923" t="s">
        <v>1249</v>
      </c>
      <c r="J2169" s="925" t="s">
        <v>1250</v>
      </c>
      <c r="K2169" s="925" t="s">
        <v>1242</v>
      </c>
    </row>
    <row r="2170" spans="1:11" ht="15">
      <c r="A2170" s="816"/>
      <c r="B2170" s="817"/>
      <c r="C2170" s="817"/>
      <c r="D2170" s="817"/>
      <c r="E2170" s="817"/>
      <c r="F2170" s="438"/>
      <c r="G2170" s="666"/>
      <c r="H2170" s="922"/>
      <c r="I2170" s="924"/>
      <c r="J2170" s="926"/>
      <c r="K2170" s="926"/>
    </row>
    <row r="2171" spans="1:11" ht="15.75" customHeight="1">
      <c r="A2171" s="439">
        <v>20002</v>
      </c>
      <c r="B2171" s="927" t="s">
        <v>1251</v>
      </c>
      <c r="C2171" s="927"/>
      <c r="D2171" s="927"/>
      <c r="E2171" s="927"/>
      <c r="F2171" s="927"/>
      <c r="G2171" s="928"/>
      <c r="H2171" s="440">
        <v>0.14000000000000001</v>
      </c>
      <c r="I2171" s="441" t="s">
        <v>1252</v>
      </c>
      <c r="J2171" s="442">
        <v>24.3</v>
      </c>
      <c r="K2171" s="442">
        <v>3.4</v>
      </c>
    </row>
    <row r="2172" spans="1:11">
      <c r="A2172" s="443">
        <v>11</v>
      </c>
      <c r="B2172" s="919" t="s">
        <v>1255</v>
      </c>
      <c r="C2172" s="919"/>
      <c r="D2172" s="919"/>
      <c r="E2172" s="919"/>
      <c r="F2172" s="919"/>
      <c r="G2172" s="920"/>
      <c r="H2172" s="440">
        <v>1.1200000000000001</v>
      </c>
      <c r="I2172" s="441" t="s">
        <v>1256</v>
      </c>
      <c r="J2172" s="442">
        <v>0</v>
      </c>
      <c r="K2172" s="442">
        <v>0.03</v>
      </c>
    </row>
    <row r="2173" spans="1:11">
      <c r="A2173" s="443">
        <v>12</v>
      </c>
      <c r="B2173" s="919" t="s">
        <v>1258</v>
      </c>
      <c r="C2173" s="919"/>
      <c r="D2173" s="919"/>
      <c r="E2173" s="919"/>
      <c r="F2173" s="919"/>
      <c r="G2173" s="920"/>
      <c r="H2173" s="440">
        <v>9.6</v>
      </c>
      <c r="I2173" s="441" t="s">
        <v>1256</v>
      </c>
      <c r="J2173" s="442">
        <v>0</v>
      </c>
      <c r="K2173" s="442">
        <v>0.32</v>
      </c>
    </row>
    <row r="2174" spans="1:11">
      <c r="A2174" s="443">
        <v>13</v>
      </c>
      <c r="B2174" s="919" t="s">
        <v>1260</v>
      </c>
      <c r="C2174" s="919"/>
      <c r="D2174" s="919"/>
      <c r="E2174" s="919"/>
      <c r="F2174" s="919"/>
      <c r="G2174" s="920"/>
      <c r="H2174" s="440">
        <v>4.79</v>
      </c>
      <c r="I2174" s="441" t="s">
        <v>1256</v>
      </c>
      <c r="J2174" s="442">
        <v>0</v>
      </c>
      <c r="K2174" s="442">
        <v>0.16</v>
      </c>
    </row>
    <row r="2175" spans="1:11">
      <c r="A2175" s="444"/>
      <c r="B2175" s="919"/>
      <c r="C2175" s="919"/>
      <c r="D2175" s="919"/>
      <c r="E2175" s="919"/>
      <c r="F2175" s="919"/>
      <c r="G2175" s="920"/>
      <c r="H2175" s="440"/>
      <c r="I2175" s="441"/>
      <c r="J2175" s="426"/>
      <c r="K2175" s="426"/>
    </row>
    <row r="2176" spans="1:11">
      <c r="A2176" s="444"/>
      <c r="B2176" s="919"/>
      <c r="C2176" s="919"/>
      <c r="D2176" s="919"/>
      <c r="E2176" s="919"/>
      <c r="F2176" s="919"/>
      <c r="G2176" s="920"/>
      <c r="H2176" s="440"/>
      <c r="I2176" s="441"/>
      <c r="J2176" s="426"/>
      <c r="K2176" s="426"/>
    </row>
    <row r="2177" spans="1:11">
      <c r="A2177" s="444"/>
      <c r="B2177" s="919"/>
      <c r="C2177" s="919"/>
      <c r="D2177" s="919"/>
      <c r="E2177" s="919"/>
      <c r="F2177" s="919"/>
      <c r="G2177" s="920"/>
      <c r="H2177" s="440"/>
      <c r="I2177" s="441"/>
      <c r="J2177" s="426"/>
      <c r="K2177" s="426"/>
    </row>
    <row r="2178" spans="1:11">
      <c r="A2178" s="445"/>
      <c r="B2178" s="879"/>
      <c r="C2178" s="879"/>
      <c r="D2178" s="879"/>
      <c r="E2178" s="879"/>
      <c r="F2178" s="879"/>
      <c r="G2178" s="880"/>
      <c r="H2178" s="446"/>
      <c r="I2178" s="447"/>
      <c r="J2178" s="434"/>
      <c r="K2178" s="434"/>
    </row>
    <row r="2179" spans="1:11" ht="15">
      <c r="A2179" s="448"/>
      <c r="C2179" s="667"/>
      <c r="D2179" s="833" t="s">
        <v>1263</v>
      </c>
      <c r="E2179" s="834"/>
      <c r="F2179" s="834"/>
      <c r="G2179" s="834"/>
      <c r="H2179" s="834"/>
      <c r="I2179" s="834"/>
      <c r="J2179" s="835"/>
      <c r="K2179" s="449">
        <v>3.9099999999999997</v>
      </c>
    </row>
    <row r="2180" spans="1:11">
      <c r="A2180" s="448" t="s">
        <v>1264</v>
      </c>
      <c r="B2180" s="437"/>
      <c r="C2180" s="450">
        <v>1</v>
      </c>
      <c r="D2180" s="881" t="s">
        <v>1265</v>
      </c>
      <c r="E2180" s="882"/>
      <c r="F2180" s="882"/>
      <c r="G2180" s="882"/>
      <c r="H2180" s="882"/>
      <c r="I2180" s="882"/>
      <c r="J2180" s="883"/>
      <c r="K2180" s="449">
        <v>3.9099999999999997</v>
      </c>
    </row>
    <row r="2181" spans="1:11">
      <c r="A2181" s="451"/>
      <c r="B2181" s="437"/>
      <c r="C2181" s="452"/>
      <c r="D2181" s="918" t="s">
        <v>1266</v>
      </c>
      <c r="E2181" s="918"/>
      <c r="F2181" s="834"/>
      <c r="G2181" s="834"/>
      <c r="H2181" s="834"/>
      <c r="I2181" s="834"/>
      <c r="J2181" s="835"/>
      <c r="K2181" s="449">
        <v>3.91</v>
      </c>
    </row>
    <row r="2182" spans="1:11">
      <c r="A2182" s="814" t="s">
        <v>1267</v>
      </c>
      <c r="B2182" s="815"/>
      <c r="C2182" s="815"/>
      <c r="D2182" s="815"/>
      <c r="E2182" s="815"/>
      <c r="F2182" s="818"/>
      <c r="G2182" s="820" t="s">
        <v>1268</v>
      </c>
      <c r="H2182" s="821"/>
      <c r="I2182" s="824" t="s">
        <v>1249</v>
      </c>
      <c r="J2182" s="813" t="s">
        <v>1269</v>
      </c>
      <c r="K2182" s="813" t="s">
        <v>1270</v>
      </c>
    </row>
    <row r="2183" spans="1:11">
      <c r="A2183" s="816"/>
      <c r="B2183" s="817"/>
      <c r="C2183" s="817"/>
      <c r="D2183" s="817"/>
      <c r="E2183" s="817"/>
      <c r="F2183" s="819"/>
      <c r="G2183" s="822"/>
      <c r="H2183" s="823"/>
      <c r="I2183" s="824"/>
      <c r="J2183" s="813"/>
      <c r="K2183" s="824"/>
    </row>
    <row r="2184" spans="1:11">
      <c r="A2184" s="444"/>
      <c r="B2184" s="421"/>
      <c r="C2184" s="421"/>
      <c r="D2184" s="421"/>
      <c r="E2184" s="421"/>
      <c r="F2184" s="414"/>
      <c r="G2184" s="825"/>
      <c r="H2184" s="826"/>
      <c r="I2184" s="453"/>
      <c r="J2184" s="454"/>
      <c r="K2184" s="455"/>
    </row>
    <row r="2185" spans="1:11">
      <c r="A2185" s="444"/>
      <c r="B2185" s="421"/>
      <c r="C2185" s="421"/>
      <c r="D2185" s="421"/>
      <c r="E2185" s="421"/>
      <c r="F2185" s="422"/>
      <c r="G2185" s="827"/>
      <c r="H2185" s="828"/>
      <c r="I2185" s="457"/>
      <c r="J2185" s="458"/>
      <c r="K2185" s="426"/>
    </row>
    <row r="2186" spans="1:11">
      <c r="A2186" s="444"/>
      <c r="B2186" s="421"/>
      <c r="C2186" s="421"/>
      <c r="D2186" s="421"/>
      <c r="E2186" s="421"/>
      <c r="F2186" s="422"/>
      <c r="G2186" s="827"/>
      <c r="H2186" s="828"/>
      <c r="I2186" s="457"/>
      <c r="J2186" s="458"/>
      <c r="K2186" s="426"/>
    </row>
    <row r="2187" spans="1:11">
      <c r="A2187" s="444"/>
      <c r="B2187" s="421"/>
      <c r="C2187" s="421"/>
      <c r="D2187" s="421"/>
      <c r="E2187" s="421"/>
      <c r="F2187" s="422"/>
      <c r="G2187" s="827"/>
      <c r="H2187" s="828"/>
      <c r="I2187" s="457"/>
      <c r="J2187" s="458"/>
      <c r="K2187" s="426"/>
    </row>
    <row r="2188" spans="1:11">
      <c r="A2188" s="833" t="s">
        <v>1271</v>
      </c>
      <c r="B2188" s="834"/>
      <c r="C2188" s="834"/>
      <c r="D2188" s="834"/>
      <c r="E2188" s="834"/>
      <c r="F2188" s="834"/>
      <c r="G2188" s="834"/>
      <c r="H2188" s="834"/>
      <c r="I2188" s="834"/>
      <c r="J2188" s="835"/>
      <c r="K2188" s="459"/>
    </row>
    <row r="2189" spans="1:11">
      <c r="A2189" s="814" t="s">
        <v>1272</v>
      </c>
      <c r="B2189" s="815"/>
      <c r="C2189" s="815"/>
      <c r="D2189" s="815"/>
      <c r="E2189" s="815"/>
      <c r="F2189" s="818"/>
      <c r="G2189" s="820" t="s">
        <v>1268</v>
      </c>
      <c r="H2189" s="821"/>
      <c r="I2189" s="824" t="s">
        <v>1249</v>
      </c>
      <c r="J2189" s="813" t="s">
        <v>1269</v>
      </c>
      <c r="K2189" s="813" t="s">
        <v>1270</v>
      </c>
    </row>
    <row r="2190" spans="1:11">
      <c r="A2190" s="816"/>
      <c r="B2190" s="817"/>
      <c r="C2190" s="817"/>
      <c r="D2190" s="817"/>
      <c r="E2190" s="817"/>
      <c r="F2190" s="819"/>
      <c r="G2190" s="822"/>
      <c r="H2190" s="823"/>
      <c r="I2190" s="824"/>
      <c r="J2190" s="813"/>
      <c r="K2190" s="824"/>
    </row>
    <row r="2191" spans="1:11">
      <c r="A2191" s="444" t="s">
        <v>1395</v>
      </c>
      <c r="B2191" s="421" t="s">
        <v>1396</v>
      </c>
      <c r="C2191" s="421"/>
      <c r="D2191" s="421"/>
      <c r="E2191" s="421"/>
      <c r="F2191" s="422"/>
      <c r="G2191" s="827">
        <v>0.11</v>
      </c>
      <c r="H2191" s="828"/>
      <c r="I2191" s="457" t="s">
        <v>1310</v>
      </c>
      <c r="J2191" s="495">
        <v>415.15</v>
      </c>
      <c r="K2191" s="442">
        <v>45.66</v>
      </c>
    </row>
    <row r="2192" spans="1:11">
      <c r="A2192" s="444" t="s">
        <v>1420</v>
      </c>
      <c r="B2192" s="421" t="s">
        <v>1421</v>
      </c>
      <c r="C2192" s="421"/>
      <c r="D2192" s="421"/>
      <c r="E2192" s="421"/>
      <c r="F2192" s="422"/>
      <c r="G2192" s="827">
        <v>0.03</v>
      </c>
      <c r="H2192" s="828"/>
      <c r="I2192" s="457" t="s">
        <v>1405</v>
      </c>
      <c r="J2192" s="495">
        <v>59.94</v>
      </c>
      <c r="K2192" s="442">
        <v>1.79</v>
      </c>
    </row>
    <row r="2193" spans="1:11">
      <c r="A2193" s="444"/>
      <c r="B2193" s="421"/>
      <c r="C2193" s="421"/>
      <c r="D2193" s="421"/>
      <c r="E2193" s="421"/>
      <c r="F2193" s="422"/>
      <c r="G2193" s="827"/>
      <c r="H2193" s="828"/>
      <c r="I2193" s="457"/>
      <c r="J2193" s="458"/>
      <c r="K2193" s="426"/>
    </row>
    <row r="2194" spans="1:11">
      <c r="A2194" s="445"/>
      <c r="B2194" s="429"/>
      <c r="C2194" s="429"/>
      <c r="D2194" s="429"/>
      <c r="E2194" s="429"/>
      <c r="F2194" s="430"/>
      <c r="G2194" s="831"/>
      <c r="H2194" s="832"/>
      <c r="I2194" s="460"/>
      <c r="J2194" s="461"/>
      <c r="K2194" s="434"/>
    </row>
    <row r="2195" spans="1:11">
      <c r="A2195" s="833" t="s">
        <v>1273</v>
      </c>
      <c r="B2195" s="834"/>
      <c r="C2195" s="834"/>
      <c r="D2195" s="834"/>
      <c r="E2195" s="834"/>
      <c r="F2195" s="834"/>
      <c r="G2195" s="834"/>
      <c r="H2195" s="834"/>
      <c r="I2195" s="834"/>
      <c r="J2195" s="835"/>
      <c r="K2195" s="449">
        <v>47.449999999999996</v>
      </c>
    </row>
    <row r="2196" spans="1:11">
      <c r="A2196" s="814" t="s">
        <v>1274</v>
      </c>
      <c r="B2196" s="815"/>
      <c r="C2196" s="815"/>
      <c r="D2196" s="815"/>
      <c r="E2196" s="815"/>
      <c r="F2196" s="818"/>
      <c r="G2196" s="820" t="s">
        <v>1268</v>
      </c>
      <c r="H2196" s="821"/>
      <c r="I2196" s="824" t="s">
        <v>1249</v>
      </c>
      <c r="J2196" s="813" t="s">
        <v>1269</v>
      </c>
      <c r="K2196" s="813" t="s">
        <v>1270</v>
      </c>
    </row>
    <row r="2197" spans="1:11">
      <c r="A2197" s="816"/>
      <c r="B2197" s="817"/>
      <c r="C2197" s="817"/>
      <c r="D2197" s="817"/>
      <c r="E2197" s="817"/>
      <c r="F2197" s="819"/>
      <c r="G2197" s="822"/>
      <c r="H2197" s="823"/>
      <c r="I2197" s="824"/>
      <c r="J2197" s="813"/>
      <c r="K2197" s="824"/>
    </row>
    <row r="2198" spans="1:11">
      <c r="A2198" s="444"/>
      <c r="B2198" s="421"/>
      <c r="C2198" s="421"/>
      <c r="D2198" s="421"/>
      <c r="E2198" s="421"/>
      <c r="F2198" s="422"/>
      <c r="G2198" s="827"/>
      <c r="H2198" s="828"/>
      <c r="I2198" s="457"/>
      <c r="J2198" s="458"/>
      <c r="K2198" s="426"/>
    </row>
    <row r="2199" spans="1:11">
      <c r="A2199" s="444"/>
      <c r="B2199" s="421"/>
      <c r="C2199" s="421"/>
      <c r="D2199" s="421"/>
      <c r="E2199" s="421"/>
      <c r="F2199" s="422"/>
      <c r="G2199" s="827"/>
      <c r="H2199" s="828"/>
      <c r="I2199" s="457"/>
      <c r="J2199" s="458"/>
      <c r="K2199" s="426"/>
    </row>
    <row r="2200" spans="1:11">
      <c r="A2200" s="444"/>
      <c r="B2200" s="421"/>
      <c r="C2200" s="421"/>
      <c r="D2200" s="421"/>
      <c r="E2200" s="421"/>
      <c r="F2200" s="422"/>
      <c r="G2200" s="827"/>
      <c r="H2200" s="828"/>
      <c r="I2200" s="457"/>
      <c r="J2200" s="458"/>
      <c r="K2200" s="426"/>
    </row>
    <row r="2201" spans="1:11">
      <c r="A2201" s="445"/>
      <c r="B2201" s="429"/>
      <c r="C2201" s="429"/>
      <c r="D2201" s="429"/>
      <c r="E2201" s="429"/>
      <c r="F2201" s="430"/>
      <c r="G2201" s="831"/>
      <c r="H2201" s="832"/>
      <c r="I2201" s="460"/>
      <c r="J2201" s="461"/>
      <c r="K2201" s="434"/>
    </row>
    <row r="2202" spans="1:11">
      <c r="A2202" s="833" t="s">
        <v>1275</v>
      </c>
      <c r="B2202" s="834"/>
      <c r="C2202" s="834"/>
      <c r="D2202" s="834"/>
      <c r="E2202" s="834"/>
      <c r="F2202" s="834"/>
      <c r="G2202" s="834"/>
      <c r="H2202" s="834"/>
      <c r="I2202" s="834"/>
      <c r="J2202" s="835"/>
      <c r="K2202" s="459"/>
    </row>
    <row r="2203" spans="1:11">
      <c r="A2203" s="814" t="s">
        <v>1276</v>
      </c>
      <c r="B2203" s="869"/>
      <c r="C2203" s="872" t="s">
        <v>1277</v>
      </c>
      <c r="D2203" s="462" t="s">
        <v>984</v>
      </c>
      <c r="E2203" s="874" t="s">
        <v>889</v>
      </c>
      <c r="F2203" s="874"/>
      <c r="G2203" s="875"/>
      <c r="H2203" s="876" t="s">
        <v>1278</v>
      </c>
      <c r="I2203" s="877"/>
      <c r="J2203" s="878"/>
      <c r="K2203" s="829" t="s">
        <v>1279</v>
      </c>
    </row>
    <row r="2204" spans="1:11">
      <c r="A2204" s="870"/>
      <c r="B2204" s="871"/>
      <c r="C2204" s="873"/>
      <c r="D2204" s="464"/>
      <c r="E2204" s="463" t="s">
        <v>1280</v>
      </c>
      <c r="F2204" s="465" t="s">
        <v>1281</v>
      </c>
      <c r="G2204" s="466" t="s">
        <v>1282</v>
      </c>
      <c r="H2204" s="463" t="s">
        <v>1280</v>
      </c>
      <c r="I2204" s="465" t="s">
        <v>1281</v>
      </c>
      <c r="J2204" s="465" t="s">
        <v>1282</v>
      </c>
      <c r="K2204" s="830"/>
    </row>
    <row r="2205" spans="1:11">
      <c r="A2205" s="467"/>
      <c r="B2205" s="414"/>
      <c r="C2205" s="468"/>
      <c r="D2205" s="469"/>
      <c r="E2205" s="470"/>
      <c r="F2205" s="471"/>
      <c r="G2205" s="472"/>
      <c r="H2205" s="456"/>
      <c r="I2205" s="456"/>
      <c r="J2205" s="473"/>
      <c r="K2205" s="455"/>
    </row>
    <row r="2206" spans="1:11">
      <c r="A2206" s="444"/>
      <c r="B2206" s="421"/>
      <c r="C2206" s="468"/>
      <c r="D2206" s="474"/>
      <c r="E2206" s="475"/>
      <c r="F2206" s="476"/>
      <c r="G2206" s="477"/>
      <c r="H2206" s="456"/>
      <c r="I2206" s="456"/>
      <c r="J2206" s="473"/>
      <c r="K2206" s="426"/>
    </row>
    <row r="2207" spans="1:11">
      <c r="A2207" s="444"/>
      <c r="B2207" s="421"/>
      <c r="C2207" s="468"/>
      <c r="D2207" s="474"/>
      <c r="E2207" s="475"/>
      <c r="F2207" s="476"/>
      <c r="G2207" s="477"/>
      <c r="H2207" s="456"/>
      <c r="I2207" s="456"/>
      <c r="J2207" s="473"/>
      <c r="K2207" s="426"/>
    </row>
    <row r="2208" spans="1:11">
      <c r="A2208" s="445"/>
      <c r="B2208" s="429"/>
      <c r="C2208" s="478"/>
      <c r="D2208" s="479"/>
      <c r="E2208" s="480"/>
      <c r="F2208" s="481"/>
      <c r="G2208" s="482"/>
      <c r="H2208" s="456"/>
      <c r="I2208" s="456"/>
      <c r="J2208" s="473"/>
      <c r="K2208" s="434"/>
    </row>
    <row r="2209" spans="1:11">
      <c r="A2209" s="811" t="s">
        <v>1283</v>
      </c>
      <c r="B2209" s="809"/>
      <c r="C2209" s="809"/>
      <c r="D2209" s="812"/>
      <c r="E2209" s="809"/>
      <c r="F2209" s="809"/>
      <c r="G2209" s="809"/>
      <c r="H2209" s="809"/>
      <c r="I2209" s="809"/>
      <c r="J2209" s="810"/>
      <c r="K2209" s="459"/>
    </row>
    <row r="2210" spans="1:11">
      <c r="A2210" s="808" t="s">
        <v>1284</v>
      </c>
      <c r="B2210" s="809"/>
      <c r="C2210" s="809"/>
      <c r="D2210" s="809"/>
      <c r="E2210" s="809"/>
      <c r="F2210" s="809"/>
      <c r="G2210" s="809"/>
      <c r="H2210" s="809"/>
      <c r="I2210" s="809"/>
      <c r="J2210" s="810"/>
      <c r="K2210" s="449">
        <v>51.36</v>
      </c>
    </row>
    <row r="2211" spans="1:11">
      <c r="A2211" s="808" t="s">
        <v>1225</v>
      </c>
      <c r="B2211" s="809"/>
      <c r="C2211" s="809"/>
      <c r="D2211" s="809"/>
      <c r="E2211" s="809"/>
      <c r="F2211" s="809"/>
      <c r="G2211" s="809"/>
      <c r="H2211" s="809"/>
      <c r="I2211" s="809"/>
      <c r="J2211" s="810"/>
      <c r="K2211" s="449">
        <v>10.58</v>
      </c>
    </row>
    <row r="2212" spans="1:11">
      <c r="A2212" s="808" t="s">
        <v>1285</v>
      </c>
      <c r="B2212" s="809"/>
      <c r="C2212" s="809"/>
      <c r="D2212" s="809"/>
      <c r="E2212" s="809"/>
      <c r="F2212" s="809"/>
      <c r="G2212" s="809"/>
      <c r="H2212" s="809"/>
      <c r="I2212" s="809"/>
      <c r="J2212" s="810"/>
      <c r="K2212" s="449">
        <v>61.94</v>
      </c>
    </row>
    <row r="2215" spans="1:11">
      <c r="A2215" s="937" t="s">
        <v>1226</v>
      </c>
      <c r="B2215" s="938"/>
      <c r="C2215" s="938"/>
      <c r="D2215" s="938"/>
      <c r="E2215" s="938"/>
      <c r="F2215" s="938"/>
      <c r="G2215" s="938"/>
      <c r="H2215" s="938"/>
      <c r="I2215" s="938"/>
      <c r="J2215" s="938"/>
      <c r="K2215" s="939"/>
    </row>
    <row r="2216" spans="1:11">
      <c r="A2216" s="393" t="s">
        <v>1227</v>
      </c>
      <c r="B2216" s="394"/>
      <c r="C2216" s="940"/>
      <c r="D2216" s="940"/>
      <c r="E2216" s="940"/>
      <c r="F2216" s="940"/>
      <c r="G2216" s="940"/>
      <c r="H2216" s="940"/>
      <c r="I2216" s="940"/>
      <c r="J2216" s="940"/>
      <c r="K2216" s="941"/>
    </row>
    <row r="2217" spans="1:11">
      <c r="A2217" s="393" t="s">
        <v>1228</v>
      </c>
      <c r="B2217" s="394"/>
      <c r="C2217" s="395" t="s">
        <v>1229</v>
      </c>
      <c r="E2217" s="942"/>
      <c r="F2217" s="942"/>
      <c r="G2217" s="942"/>
      <c r="H2217" s="397"/>
      <c r="I2217" s="395" t="s">
        <v>1230</v>
      </c>
      <c r="J2217" s="943"/>
      <c r="K2217" s="944"/>
    </row>
    <row r="2218" spans="1:11">
      <c r="A2218" s="398" t="s">
        <v>1231</v>
      </c>
      <c r="B2218" s="399" t="s">
        <v>1428</v>
      </c>
      <c r="C2218" s="400"/>
      <c r="D2218" s="400"/>
      <c r="E2218" s="400"/>
      <c r="F2218" s="400"/>
      <c r="G2218" s="400"/>
      <c r="H2218" s="400"/>
      <c r="I2218" s="400"/>
      <c r="J2218" s="400"/>
      <c r="K2218" s="401"/>
    </row>
    <row r="2219" spans="1:11">
      <c r="A2219" s="402" t="s">
        <v>1233</v>
      </c>
      <c r="B2219" s="403"/>
      <c r="D2219" s="404"/>
      <c r="E2219" s="404"/>
      <c r="F2219" s="404"/>
      <c r="G2219" s="404"/>
      <c r="H2219" s="404"/>
      <c r="I2219" s="405"/>
      <c r="J2219" s="406" t="s">
        <v>1234</v>
      </c>
      <c r="K2219" s="407"/>
    </row>
    <row r="2220" spans="1:11">
      <c r="A2220" s="929" t="s">
        <v>1429</v>
      </c>
      <c r="B2220" s="930"/>
      <c r="C2220" s="930"/>
      <c r="D2220" s="930"/>
      <c r="E2220" s="930"/>
      <c r="F2220" s="930"/>
      <c r="G2220" s="930"/>
      <c r="H2220" s="930"/>
      <c r="I2220" s="931"/>
      <c r="J2220" s="408" t="s">
        <v>1236</v>
      </c>
      <c r="K2220" s="407" t="s">
        <v>1297</v>
      </c>
    </row>
    <row r="2221" spans="1:11">
      <c r="A2221" s="870" t="s">
        <v>1238</v>
      </c>
      <c r="B2221" s="932"/>
      <c r="C2221" s="815"/>
      <c r="D2221" s="815"/>
      <c r="E2221" s="869"/>
      <c r="F2221" s="409" t="s">
        <v>1239</v>
      </c>
      <c r="G2221" s="933" t="s">
        <v>1240</v>
      </c>
      <c r="H2221" s="934"/>
      <c r="I2221" s="830" t="s">
        <v>1241</v>
      </c>
      <c r="J2221" s="830"/>
      <c r="K2221" s="925" t="s">
        <v>1242</v>
      </c>
    </row>
    <row r="2222" spans="1:11">
      <c r="A2222" s="870"/>
      <c r="B2222" s="932"/>
      <c r="C2222" s="932"/>
      <c r="D2222" s="932"/>
      <c r="E2222" s="871"/>
      <c r="F2222" s="409"/>
      <c r="G2222" s="409" t="s">
        <v>1243</v>
      </c>
      <c r="H2222" s="410" t="s">
        <v>1244</v>
      </c>
      <c r="I2222" s="409" t="s">
        <v>1245</v>
      </c>
      <c r="J2222" s="409" t="s">
        <v>1244</v>
      </c>
      <c r="K2222" s="926"/>
    </row>
    <row r="2223" spans="1:11">
      <c r="A2223" s="498"/>
      <c r="B2223" s="413"/>
      <c r="C2223" s="413"/>
      <c r="D2223" s="413"/>
      <c r="E2223" s="414"/>
      <c r="F2223" s="415"/>
      <c r="G2223" s="499"/>
      <c r="H2223" s="500"/>
      <c r="I2223" s="455"/>
      <c r="J2223" s="455"/>
      <c r="K2223" s="501"/>
    </row>
    <row r="2224" spans="1:11" ht="23.25" customHeight="1">
      <c r="A2224" s="420"/>
      <c r="B2224" s="421"/>
      <c r="C2224" s="421"/>
      <c r="D2224" s="421"/>
      <c r="E2224" s="422"/>
      <c r="F2224" s="423"/>
      <c r="G2224" s="424"/>
      <c r="H2224" s="425"/>
      <c r="I2224" s="426"/>
      <c r="J2224" s="426"/>
      <c r="K2224" s="427"/>
    </row>
    <row r="2225" spans="1:11">
      <c r="A2225" s="420"/>
      <c r="B2225" s="421"/>
      <c r="C2225" s="421"/>
      <c r="D2225" s="421"/>
      <c r="E2225" s="422"/>
      <c r="F2225" s="423"/>
      <c r="G2225" s="424"/>
      <c r="H2225" s="425"/>
      <c r="I2225" s="426"/>
      <c r="J2225" s="426"/>
      <c r="K2225" s="427"/>
    </row>
    <row r="2226" spans="1:11">
      <c r="A2226" s="420"/>
      <c r="B2226" s="421"/>
      <c r="C2226" s="421"/>
      <c r="D2226" s="421"/>
      <c r="E2226" s="422"/>
      <c r="F2226" s="423"/>
      <c r="G2226" s="424"/>
      <c r="H2226" s="425"/>
      <c r="I2226" s="426"/>
      <c r="J2226" s="426"/>
      <c r="K2226" s="427"/>
    </row>
    <row r="2227" spans="1:11" s="194" customFormat="1">
      <c r="A2227" s="420"/>
      <c r="B2227" s="421"/>
      <c r="C2227" s="421"/>
      <c r="D2227" s="421"/>
      <c r="E2227" s="422"/>
      <c r="F2227" s="423"/>
      <c r="G2227" s="424"/>
      <c r="H2227" s="425"/>
      <c r="I2227" s="426"/>
      <c r="J2227" s="426"/>
      <c r="K2227" s="427"/>
    </row>
    <row r="2228" spans="1:11" s="194" customFormat="1">
      <c r="A2228" s="420"/>
      <c r="B2228" s="421"/>
      <c r="C2228" s="421"/>
      <c r="D2228" s="421"/>
      <c r="E2228" s="422"/>
      <c r="F2228" s="423"/>
      <c r="G2228" s="424"/>
      <c r="H2228" s="425"/>
      <c r="I2228" s="426"/>
      <c r="J2228" s="426"/>
      <c r="K2228" s="427"/>
    </row>
    <row r="2229" spans="1:11" s="194" customFormat="1">
      <c r="A2229" s="420"/>
      <c r="B2229" s="421"/>
      <c r="C2229" s="421"/>
      <c r="D2229" s="421"/>
      <c r="E2229" s="422"/>
      <c r="F2229" s="423"/>
      <c r="G2229" s="424"/>
      <c r="H2229" s="425"/>
      <c r="I2229" s="426"/>
      <c r="J2229" s="426"/>
      <c r="K2229" s="427"/>
    </row>
    <row r="2230" spans="1:11" s="194" customFormat="1">
      <c r="A2230" s="428"/>
      <c r="B2230" s="429"/>
      <c r="C2230" s="429"/>
      <c r="D2230" s="429"/>
      <c r="E2230" s="430"/>
      <c r="F2230" s="431"/>
      <c r="G2230" s="432"/>
      <c r="H2230" s="433"/>
      <c r="I2230" s="434"/>
      <c r="J2230" s="434"/>
      <c r="K2230" s="435"/>
    </row>
    <row r="2231" spans="1:11" s="194" customFormat="1">
      <c r="A2231" s="935" t="s">
        <v>1247</v>
      </c>
      <c r="B2231" s="936"/>
      <c r="C2231" s="936"/>
      <c r="D2231" s="936"/>
      <c r="E2231" s="936"/>
      <c r="F2231" s="834"/>
      <c r="G2231" s="834"/>
      <c r="H2231" s="834"/>
      <c r="I2231" s="834"/>
      <c r="J2231" s="835"/>
      <c r="K2231" s="502"/>
    </row>
    <row r="2232" spans="1:11" s="194" customFormat="1">
      <c r="A2232" s="814" t="s">
        <v>1248</v>
      </c>
      <c r="B2232" s="815"/>
      <c r="C2232" s="815"/>
      <c r="D2232" s="815"/>
      <c r="E2232" s="815"/>
      <c r="F2232" s="437"/>
      <c r="G2232" s="437"/>
      <c r="H2232" s="921" t="s">
        <v>1239</v>
      </c>
      <c r="I2232" s="923" t="s">
        <v>1249</v>
      </c>
      <c r="J2232" s="925" t="s">
        <v>1250</v>
      </c>
      <c r="K2232" s="925" t="s">
        <v>1242</v>
      </c>
    </row>
    <row r="2233" spans="1:11" s="194" customFormat="1" ht="15">
      <c r="A2233" s="816"/>
      <c r="B2233" s="817"/>
      <c r="C2233" s="817"/>
      <c r="D2233" s="817"/>
      <c r="E2233" s="817"/>
      <c r="F2233" s="438"/>
      <c r="G2233" s="666"/>
      <c r="H2233" s="922"/>
      <c r="I2233" s="924"/>
      <c r="J2233" s="926"/>
      <c r="K2233" s="926"/>
    </row>
    <row r="2234" spans="1:11" s="194" customFormat="1">
      <c r="A2234" s="439">
        <v>20002</v>
      </c>
      <c r="B2234" s="927" t="s">
        <v>1251</v>
      </c>
      <c r="C2234" s="927"/>
      <c r="D2234" s="927"/>
      <c r="E2234" s="927"/>
      <c r="F2234" s="927"/>
      <c r="G2234" s="928"/>
      <c r="H2234" s="440">
        <v>0.13</v>
      </c>
      <c r="I2234" s="441" t="s">
        <v>1252</v>
      </c>
      <c r="J2234" s="442">
        <v>24.3</v>
      </c>
      <c r="K2234" s="442">
        <v>3.15</v>
      </c>
    </row>
    <row r="2235" spans="1:11">
      <c r="A2235" s="443">
        <v>11</v>
      </c>
      <c r="B2235" s="919" t="s">
        <v>1255</v>
      </c>
      <c r="C2235" s="919"/>
      <c r="D2235" s="919"/>
      <c r="E2235" s="919"/>
      <c r="F2235" s="919"/>
      <c r="G2235" s="920"/>
      <c r="H2235" s="440">
        <v>1.1200000000000001</v>
      </c>
      <c r="I2235" s="441" t="s">
        <v>1256</v>
      </c>
      <c r="J2235" s="442">
        <v>0</v>
      </c>
      <c r="K2235" s="442">
        <v>0.03</v>
      </c>
    </row>
    <row r="2236" spans="1:11" ht="15.75" customHeight="1">
      <c r="A2236" s="443">
        <v>12</v>
      </c>
      <c r="B2236" s="919" t="s">
        <v>1258</v>
      </c>
      <c r="C2236" s="919"/>
      <c r="D2236" s="919"/>
      <c r="E2236" s="919"/>
      <c r="F2236" s="919"/>
      <c r="G2236" s="920"/>
      <c r="H2236" s="440">
        <v>9.6</v>
      </c>
      <c r="I2236" s="441" t="s">
        <v>1256</v>
      </c>
      <c r="J2236" s="442">
        <v>0</v>
      </c>
      <c r="K2236" s="442">
        <v>0.3</v>
      </c>
    </row>
    <row r="2237" spans="1:11" ht="21.75" customHeight="1">
      <c r="A2237" s="443">
        <v>13</v>
      </c>
      <c r="B2237" s="919" t="s">
        <v>1260</v>
      </c>
      <c r="C2237" s="919"/>
      <c r="D2237" s="919"/>
      <c r="E2237" s="919"/>
      <c r="F2237" s="919"/>
      <c r="G2237" s="920"/>
      <c r="H2237" s="440">
        <v>4.79</v>
      </c>
      <c r="I2237" s="441" t="s">
        <v>1256</v>
      </c>
      <c r="J2237" s="442">
        <v>0</v>
      </c>
      <c r="K2237" s="442">
        <v>0.15</v>
      </c>
    </row>
    <row r="2238" spans="1:11">
      <c r="A2238" s="444"/>
      <c r="B2238" s="919"/>
      <c r="C2238" s="919"/>
      <c r="D2238" s="919"/>
      <c r="E2238" s="919"/>
      <c r="F2238" s="919"/>
      <c r="G2238" s="920"/>
      <c r="H2238" s="440"/>
      <c r="I2238" s="441"/>
      <c r="J2238" s="426"/>
      <c r="K2238" s="426"/>
    </row>
    <row r="2239" spans="1:11">
      <c r="A2239" s="444"/>
      <c r="B2239" s="919"/>
      <c r="C2239" s="919"/>
      <c r="D2239" s="919"/>
      <c r="E2239" s="919"/>
      <c r="F2239" s="919"/>
      <c r="G2239" s="920"/>
      <c r="H2239" s="440"/>
      <c r="I2239" s="441"/>
      <c r="J2239" s="426"/>
      <c r="K2239" s="426"/>
    </row>
    <row r="2240" spans="1:11">
      <c r="A2240" s="444"/>
      <c r="B2240" s="919"/>
      <c r="C2240" s="919"/>
      <c r="D2240" s="919"/>
      <c r="E2240" s="919"/>
      <c r="F2240" s="919"/>
      <c r="G2240" s="920"/>
      <c r="H2240" s="440"/>
      <c r="I2240" s="441"/>
      <c r="J2240" s="426"/>
      <c r="K2240" s="426"/>
    </row>
    <row r="2241" spans="1:11">
      <c r="A2241" s="445"/>
      <c r="B2241" s="879"/>
      <c r="C2241" s="879"/>
      <c r="D2241" s="879"/>
      <c r="E2241" s="879"/>
      <c r="F2241" s="879"/>
      <c r="G2241" s="880"/>
      <c r="H2241" s="446"/>
      <c r="I2241" s="447"/>
      <c r="J2241" s="434"/>
      <c r="K2241" s="434"/>
    </row>
    <row r="2242" spans="1:11" ht="15">
      <c r="A2242" s="448"/>
      <c r="C2242" s="667"/>
      <c r="D2242" s="833" t="s">
        <v>1263</v>
      </c>
      <c r="E2242" s="834"/>
      <c r="F2242" s="834"/>
      <c r="G2242" s="834"/>
      <c r="H2242" s="834"/>
      <c r="I2242" s="834"/>
      <c r="J2242" s="835"/>
      <c r="K2242" s="449">
        <v>3.6299999999999994</v>
      </c>
    </row>
    <row r="2243" spans="1:11">
      <c r="A2243" s="448" t="s">
        <v>1264</v>
      </c>
      <c r="B2243" s="437"/>
      <c r="C2243" s="450">
        <v>1</v>
      </c>
      <c r="D2243" s="881" t="s">
        <v>1265</v>
      </c>
      <c r="E2243" s="882"/>
      <c r="F2243" s="882"/>
      <c r="G2243" s="882"/>
      <c r="H2243" s="882"/>
      <c r="I2243" s="882"/>
      <c r="J2243" s="883"/>
      <c r="K2243" s="449">
        <v>3.6299999999999994</v>
      </c>
    </row>
    <row r="2244" spans="1:11">
      <c r="A2244" s="451"/>
      <c r="B2244" s="437"/>
      <c r="C2244" s="452"/>
      <c r="D2244" s="918" t="s">
        <v>1266</v>
      </c>
      <c r="E2244" s="918"/>
      <c r="F2244" s="834"/>
      <c r="G2244" s="834"/>
      <c r="H2244" s="834"/>
      <c r="I2244" s="834"/>
      <c r="J2244" s="835"/>
      <c r="K2244" s="449">
        <v>3.63</v>
      </c>
    </row>
    <row r="2245" spans="1:11">
      <c r="A2245" s="814" t="s">
        <v>1267</v>
      </c>
      <c r="B2245" s="815"/>
      <c r="C2245" s="815"/>
      <c r="D2245" s="815"/>
      <c r="E2245" s="815"/>
      <c r="F2245" s="818"/>
      <c r="G2245" s="820" t="s">
        <v>1268</v>
      </c>
      <c r="H2245" s="821"/>
      <c r="I2245" s="824" t="s">
        <v>1249</v>
      </c>
      <c r="J2245" s="813" t="s">
        <v>1269</v>
      </c>
      <c r="K2245" s="813" t="s">
        <v>1270</v>
      </c>
    </row>
    <row r="2246" spans="1:11">
      <c r="A2246" s="816"/>
      <c r="B2246" s="817"/>
      <c r="C2246" s="817"/>
      <c r="D2246" s="817"/>
      <c r="E2246" s="817"/>
      <c r="F2246" s="819"/>
      <c r="G2246" s="822"/>
      <c r="H2246" s="823"/>
      <c r="I2246" s="824"/>
      <c r="J2246" s="813"/>
      <c r="K2246" s="824"/>
    </row>
    <row r="2247" spans="1:11">
      <c r="A2247" s="444"/>
      <c r="B2247" s="421"/>
      <c r="C2247" s="421"/>
      <c r="D2247" s="421"/>
      <c r="E2247" s="421"/>
      <c r="F2247" s="414"/>
      <c r="G2247" s="825"/>
      <c r="H2247" s="826"/>
      <c r="I2247" s="453"/>
      <c r="J2247" s="454"/>
      <c r="K2247" s="455"/>
    </row>
    <row r="2248" spans="1:11">
      <c r="A2248" s="444"/>
      <c r="B2248" s="421"/>
      <c r="C2248" s="421"/>
      <c r="D2248" s="421"/>
      <c r="E2248" s="421"/>
      <c r="F2248" s="422"/>
      <c r="G2248" s="827"/>
      <c r="H2248" s="828"/>
      <c r="I2248" s="457"/>
      <c r="J2248" s="458"/>
      <c r="K2248" s="426"/>
    </row>
    <row r="2249" spans="1:11">
      <c r="A2249" s="444"/>
      <c r="B2249" s="421"/>
      <c r="C2249" s="421"/>
      <c r="D2249" s="421"/>
      <c r="E2249" s="421"/>
      <c r="F2249" s="422"/>
      <c r="G2249" s="827"/>
      <c r="H2249" s="828"/>
      <c r="I2249" s="457"/>
      <c r="J2249" s="458"/>
      <c r="K2249" s="426"/>
    </row>
    <row r="2250" spans="1:11">
      <c r="A2250" s="444"/>
      <c r="B2250" s="421"/>
      <c r="C2250" s="421"/>
      <c r="D2250" s="421"/>
      <c r="E2250" s="421"/>
      <c r="F2250" s="422"/>
      <c r="G2250" s="827"/>
      <c r="H2250" s="828"/>
      <c r="I2250" s="457"/>
      <c r="J2250" s="458"/>
      <c r="K2250" s="426"/>
    </row>
    <row r="2251" spans="1:11">
      <c r="A2251" s="833" t="s">
        <v>1271</v>
      </c>
      <c r="B2251" s="834"/>
      <c r="C2251" s="834"/>
      <c r="D2251" s="834"/>
      <c r="E2251" s="834"/>
      <c r="F2251" s="834"/>
      <c r="G2251" s="834"/>
      <c r="H2251" s="834"/>
      <c r="I2251" s="834"/>
      <c r="J2251" s="835"/>
      <c r="K2251" s="459"/>
    </row>
    <row r="2252" spans="1:11">
      <c r="A2252" s="814" t="s">
        <v>1272</v>
      </c>
      <c r="B2252" s="815"/>
      <c r="C2252" s="815"/>
      <c r="D2252" s="815"/>
      <c r="E2252" s="815"/>
      <c r="F2252" s="818"/>
      <c r="G2252" s="820" t="s">
        <v>1268</v>
      </c>
      <c r="H2252" s="821"/>
      <c r="I2252" s="824" t="s">
        <v>1249</v>
      </c>
      <c r="J2252" s="813" t="s">
        <v>1269</v>
      </c>
      <c r="K2252" s="813" t="s">
        <v>1270</v>
      </c>
    </row>
    <row r="2253" spans="1:11">
      <c r="A2253" s="816"/>
      <c r="B2253" s="817"/>
      <c r="C2253" s="817"/>
      <c r="D2253" s="817"/>
      <c r="E2253" s="817"/>
      <c r="F2253" s="819"/>
      <c r="G2253" s="822"/>
      <c r="H2253" s="823"/>
      <c r="I2253" s="824"/>
      <c r="J2253" s="813"/>
      <c r="K2253" s="824"/>
    </row>
    <row r="2254" spans="1:11">
      <c r="A2254" s="444" t="s">
        <v>1395</v>
      </c>
      <c r="B2254" s="421" t="s">
        <v>1396</v>
      </c>
      <c r="C2254" s="421"/>
      <c r="D2254" s="421"/>
      <c r="E2254" s="421"/>
      <c r="F2254" s="422"/>
      <c r="G2254" s="827">
        <v>0.14000000000000001</v>
      </c>
      <c r="H2254" s="828"/>
      <c r="I2254" s="457" t="s">
        <v>1310</v>
      </c>
      <c r="J2254" s="495">
        <v>415.15</v>
      </c>
      <c r="K2254" s="442">
        <v>58.12</v>
      </c>
    </row>
    <row r="2255" spans="1:11">
      <c r="A2255" s="444" t="s">
        <v>1420</v>
      </c>
      <c r="B2255" s="421" t="s">
        <v>1421</v>
      </c>
      <c r="C2255" s="421"/>
      <c r="D2255" s="421"/>
      <c r="E2255" s="421"/>
      <c r="F2255" s="422"/>
      <c r="G2255" s="827">
        <v>0.01</v>
      </c>
      <c r="H2255" s="828"/>
      <c r="I2255" s="457" t="s">
        <v>1405</v>
      </c>
      <c r="J2255" s="495">
        <v>59.94</v>
      </c>
      <c r="K2255" s="442">
        <v>0.59</v>
      </c>
    </row>
    <row r="2256" spans="1:11">
      <c r="A2256" s="444"/>
      <c r="B2256" s="421"/>
      <c r="C2256" s="421"/>
      <c r="D2256" s="421"/>
      <c r="E2256" s="421"/>
      <c r="F2256" s="422"/>
      <c r="G2256" s="827"/>
      <c r="H2256" s="828"/>
      <c r="I2256" s="457"/>
      <c r="J2256" s="458"/>
      <c r="K2256" s="426"/>
    </row>
    <row r="2257" spans="1:11">
      <c r="A2257" s="445"/>
      <c r="B2257" s="429"/>
      <c r="C2257" s="429"/>
      <c r="D2257" s="429"/>
      <c r="E2257" s="429"/>
      <c r="F2257" s="430"/>
      <c r="G2257" s="831"/>
      <c r="H2257" s="832"/>
      <c r="I2257" s="460"/>
      <c r="J2257" s="461"/>
      <c r="K2257" s="434"/>
    </row>
    <row r="2258" spans="1:11">
      <c r="A2258" s="833" t="s">
        <v>1273</v>
      </c>
      <c r="B2258" s="834"/>
      <c r="C2258" s="834"/>
      <c r="D2258" s="834"/>
      <c r="E2258" s="834"/>
      <c r="F2258" s="834"/>
      <c r="G2258" s="834"/>
      <c r="H2258" s="834"/>
      <c r="I2258" s="834"/>
      <c r="J2258" s="835"/>
      <c r="K2258" s="449">
        <v>58.71</v>
      </c>
    </row>
    <row r="2259" spans="1:11">
      <c r="A2259" s="814" t="s">
        <v>1274</v>
      </c>
      <c r="B2259" s="815"/>
      <c r="C2259" s="815"/>
      <c r="D2259" s="815"/>
      <c r="E2259" s="815"/>
      <c r="F2259" s="818"/>
      <c r="G2259" s="820" t="s">
        <v>1268</v>
      </c>
      <c r="H2259" s="821"/>
      <c r="I2259" s="824" t="s">
        <v>1249</v>
      </c>
      <c r="J2259" s="813" t="s">
        <v>1269</v>
      </c>
      <c r="K2259" s="813" t="s">
        <v>1270</v>
      </c>
    </row>
    <row r="2260" spans="1:11">
      <c r="A2260" s="816"/>
      <c r="B2260" s="817"/>
      <c r="C2260" s="817"/>
      <c r="D2260" s="817"/>
      <c r="E2260" s="817"/>
      <c r="F2260" s="819"/>
      <c r="G2260" s="822"/>
      <c r="H2260" s="823"/>
      <c r="I2260" s="824"/>
      <c r="J2260" s="813"/>
      <c r="K2260" s="824"/>
    </row>
    <row r="2261" spans="1:11">
      <c r="A2261" s="444"/>
      <c r="B2261" s="421"/>
      <c r="C2261" s="421"/>
      <c r="D2261" s="421"/>
      <c r="E2261" s="421"/>
      <c r="F2261" s="422"/>
      <c r="G2261" s="827"/>
      <c r="H2261" s="828"/>
      <c r="I2261" s="457"/>
      <c r="J2261" s="458"/>
      <c r="K2261" s="426"/>
    </row>
    <row r="2262" spans="1:11">
      <c r="A2262" s="444"/>
      <c r="B2262" s="421"/>
      <c r="C2262" s="421"/>
      <c r="D2262" s="421"/>
      <c r="E2262" s="421"/>
      <c r="F2262" s="422"/>
      <c r="G2262" s="827"/>
      <c r="H2262" s="828"/>
      <c r="I2262" s="457"/>
      <c r="J2262" s="458"/>
      <c r="K2262" s="426"/>
    </row>
    <row r="2263" spans="1:11">
      <c r="A2263" s="444"/>
      <c r="B2263" s="421"/>
      <c r="C2263" s="421"/>
      <c r="D2263" s="421"/>
      <c r="E2263" s="421"/>
      <c r="F2263" s="422"/>
      <c r="G2263" s="827"/>
      <c r="H2263" s="828"/>
      <c r="I2263" s="457"/>
      <c r="J2263" s="458"/>
      <c r="K2263" s="426"/>
    </row>
    <row r="2264" spans="1:11">
      <c r="A2264" s="445"/>
      <c r="B2264" s="429"/>
      <c r="C2264" s="429"/>
      <c r="D2264" s="429"/>
      <c r="E2264" s="429"/>
      <c r="F2264" s="430"/>
      <c r="G2264" s="831"/>
      <c r="H2264" s="832"/>
      <c r="I2264" s="460"/>
      <c r="J2264" s="461"/>
      <c r="K2264" s="434"/>
    </row>
    <row r="2265" spans="1:11">
      <c r="A2265" s="833" t="s">
        <v>1275</v>
      </c>
      <c r="B2265" s="834"/>
      <c r="C2265" s="834"/>
      <c r="D2265" s="834"/>
      <c r="E2265" s="834"/>
      <c r="F2265" s="834"/>
      <c r="G2265" s="834"/>
      <c r="H2265" s="834"/>
      <c r="I2265" s="834"/>
      <c r="J2265" s="835"/>
      <c r="K2265" s="459"/>
    </row>
    <row r="2266" spans="1:11">
      <c r="A2266" s="814" t="s">
        <v>1276</v>
      </c>
      <c r="B2266" s="869"/>
      <c r="C2266" s="872" t="s">
        <v>1277</v>
      </c>
      <c r="D2266" s="462" t="s">
        <v>984</v>
      </c>
      <c r="E2266" s="874" t="s">
        <v>889</v>
      </c>
      <c r="F2266" s="874"/>
      <c r="G2266" s="875"/>
      <c r="H2266" s="876" t="s">
        <v>1278</v>
      </c>
      <c r="I2266" s="877"/>
      <c r="J2266" s="878"/>
      <c r="K2266" s="829" t="s">
        <v>1279</v>
      </c>
    </row>
    <row r="2267" spans="1:11">
      <c r="A2267" s="870"/>
      <c r="B2267" s="871"/>
      <c r="C2267" s="873"/>
      <c r="D2267" s="464"/>
      <c r="E2267" s="463" t="s">
        <v>1280</v>
      </c>
      <c r="F2267" s="465" t="s">
        <v>1281</v>
      </c>
      <c r="G2267" s="466" t="s">
        <v>1282</v>
      </c>
      <c r="H2267" s="463" t="s">
        <v>1280</v>
      </c>
      <c r="I2267" s="465" t="s">
        <v>1281</v>
      </c>
      <c r="J2267" s="465" t="s">
        <v>1282</v>
      </c>
      <c r="K2267" s="830"/>
    </row>
    <row r="2268" spans="1:11">
      <c r="A2268" s="467"/>
      <c r="B2268" s="414"/>
      <c r="C2268" s="468"/>
      <c r="D2268" s="469"/>
      <c r="E2268" s="470"/>
      <c r="F2268" s="471"/>
      <c r="G2268" s="472"/>
      <c r="H2268" s="456"/>
      <c r="I2268" s="456"/>
      <c r="J2268" s="473"/>
      <c r="K2268" s="455"/>
    </row>
    <row r="2269" spans="1:11">
      <c r="A2269" s="444"/>
      <c r="B2269" s="421"/>
      <c r="C2269" s="468"/>
      <c r="D2269" s="474"/>
      <c r="E2269" s="475"/>
      <c r="F2269" s="476"/>
      <c r="G2269" s="477"/>
      <c r="H2269" s="456"/>
      <c r="I2269" s="456"/>
      <c r="J2269" s="473"/>
      <c r="K2269" s="426"/>
    </row>
    <row r="2270" spans="1:11">
      <c r="A2270" s="444"/>
      <c r="B2270" s="421"/>
      <c r="C2270" s="468"/>
      <c r="D2270" s="474"/>
      <c r="E2270" s="475"/>
      <c r="F2270" s="476"/>
      <c r="G2270" s="477"/>
      <c r="H2270" s="456"/>
      <c r="I2270" s="456"/>
      <c r="J2270" s="473"/>
      <c r="K2270" s="426"/>
    </row>
    <row r="2271" spans="1:11">
      <c r="A2271" s="445"/>
      <c r="B2271" s="429"/>
      <c r="C2271" s="478"/>
      <c r="D2271" s="479"/>
      <c r="E2271" s="480"/>
      <c r="F2271" s="481"/>
      <c r="G2271" s="482"/>
      <c r="H2271" s="456"/>
      <c r="I2271" s="456"/>
      <c r="J2271" s="473"/>
      <c r="K2271" s="434"/>
    </row>
    <row r="2272" spans="1:11">
      <c r="A2272" s="811" t="s">
        <v>1283</v>
      </c>
      <c r="B2272" s="809"/>
      <c r="C2272" s="809"/>
      <c r="D2272" s="812"/>
      <c r="E2272" s="809"/>
      <c r="F2272" s="809"/>
      <c r="G2272" s="809"/>
      <c r="H2272" s="809"/>
      <c r="I2272" s="809"/>
      <c r="J2272" s="810"/>
      <c r="K2272" s="459"/>
    </row>
    <row r="2273" spans="1:11">
      <c r="A2273" s="808" t="s">
        <v>1284</v>
      </c>
      <c r="B2273" s="809"/>
      <c r="C2273" s="809"/>
      <c r="D2273" s="809"/>
      <c r="E2273" s="809"/>
      <c r="F2273" s="809"/>
      <c r="G2273" s="809"/>
      <c r="H2273" s="809"/>
      <c r="I2273" s="809"/>
      <c r="J2273" s="810"/>
      <c r="K2273" s="449">
        <v>62.34</v>
      </c>
    </row>
    <row r="2274" spans="1:11">
      <c r="A2274" s="808" t="s">
        <v>1225</v>
      </c>
      <c r="B2274" s="809"/>
      <c r="C2274" s="809"/>
      <c r="D2274" s="809"/>
      <c r="E2274" s="809"/>
      <c r="F2274" s="809"/>
      <c r="G2274" s="809"/>
      <c r="H2274" s="809"/>
      <c r="I2274" s="809"/>
      <c r="J2274" s="810"/>
      <c r="K2274" s="449">
        <v>12.84</v>
      </c>
    </row>
    <row r="2275" spans="1:11">
      <c r="A2275" s="808" t="s">
        <v>1285</v>
      </c>
      <c r="B2275" s="809"/>
      <c r="C2275" s="809"/>
      <c r="D2275" s="809"/>
      <c r="E2275" s="809"/>
      <c r="F2275" s="809"/>
      <c r="G2275" s="809"/>
      <c r="H2275" s="809"/>
      <c r="I2275" s="809"/>
      <c r="J2275" s="810"/>
      <c r="K2275" s="449">
        <v>75.180000000000007</v>
      </c>
    </row>
    <row r="2278" spans="1:11">
      <c r="A2278" s="937" t="s">
        <v>1226</v>
      </c>
      <c r="B2278" s="938"/>
      <c r="C2278" s="938"/>
      <c r="D2278" s="938"/>
      <c r="E2278" s="938"/>
      <c r="F2278" s="938"/>
      <c r="G2278" s="938"/>
      <c r="H2278" s="938"/>
      <c r="I2278" s="938"/>
      <c r="J2278" s="938"/>
      <c r="K2278" s="939"/>
    </row>
    <row r="2279" spans="1:11">
      <c r="A2279" s="393" t="s">
        <v>1227</v>
      </c>
      <c r="B2279" s="394"/>
      <c r="C2279" s="940"/>
      <c r="D2279" s="940"/>
      <c r="E2279" s="940"/>
      <c r="F2279" s="940"/>
      <c r="G2279" s="940"/>
      <c r="H2279" s="940"/>
      <c r="I2279" s="940"/>
      <c r="J2279" s="940"/>
      <c r="K2279" s="941"/>
    </row>
    <row r="2280" spans="1:11">
      <c r="A2280" s="393" t="s">
        <v>1228</v>
      </c>
      <c r="B2280" s="394"/>
      <c r="C2280" s="395" t="s">
        <v>1229</v>
      </c>
      <c r="E2280" s="942"/>
      <c r="F2280" s="942"/>
      <c r="G2280" s="942"/>
      <c r="H2280" s="397"/>
      <c r="I2280" s="395" t="s">
        <v>1230</v>
      </c>
      <c r="J2280" s="943"/>
      <c r="K2280" s="944"/>
    </row>
    <row r="2281" spans="1:11">
      <c r="A2281" s="398" t="s">
        <v>1231</v>
      </c>
      <c r="B2281" s="399" t="s">
        <v>1430</v>
      </c>
      <c r="C2281" s="400"/>
      <c r="D2281" s="400"/>
      <c r="E2281" s="400"/>
      <c r="F2281" s="400"/>
      <c r="G2281" s="400"/>
      <c r="H2281" s="400"/>
      <c r="I2281" s="400"/>
      <c r="J2281" s="400"/>
      <c r="K2281" s="401"/>
    </row>
    <row r="2282" spans="1:11">
      <c r="A2282" s="402" t="s">
        <v>1233</v>
      </c>
      <c r="B2282" s="403"/>
      <c r="D2282" s="404"/>
      <c r="E2282" s="404"/>
      <c r="F2282" s="404"/>
      <c r="G2282" s="404"/>
      <c r="H2282" s="404"/>
      <c r="I2282" s="405"/>
      <c r="J2282" s="406" t="s">
        <v>1234</v>
      </c>
      <c r="K2282" s="407"/>
    </row>
    <row r="2283" spans="1:11">
      <c r="A2283" s="929" t="s">
        <v>1431</v>
      </c>
      <c r="B2283" s="930"/>
      <c r="C2283" s="930"/>
      <c r="D2283" s="930"/>
      <c r="E2283" s="930"/>
      <c r="F2283" s="930"/>
      <c r="G2283" s="930"/>
      <c r="H2283" s="930"/>
      <c r="I2283" s="931"/>
      <c r="J2283" s="408" t="s">
        <v>1236</v>
      </c>
      <c r="K2283" s="407" t="s">
        <v>991</v>
      </c>
    </row>
    <row r="2284" spans="1:11">
      <c r="A2284" s="870" t="s">
        <v>1238</v>
      </c>
      <c r="B2284" s="932"/>
      <c r="C2284" s="815"/>
      <c r="D2284" s="815"/>
      <c r="E2284" s="869"/>
      <c r="F2284" s="409" t="s">
        <v>1239</v>
      </c>
      <c r="G2284" s="933" t="s">
        <v>1240</v>
      </c>
      <c r="H2284" s="934"/>
      <c r="I2284" s="830" t="s">
        <v>1241</v>
      </c>
      <c r="J2284" s="830"/>
      <c r="K2284" s="925" t="s">
        <v>1242</v>
      </c>
    </row>
    <row r="2285" spans="1:11">
      <c r="A2285" s="870"/>
      <c r="B2285" s="932"/>
      <c r="C2285" s="932"/>
      <c r="D2285" s="932"/>
      <c r="E2285" s="871"/>
      <c r="F2285" s="409"/>
      <c r="G2285" s="409" t="s">
        <v>1243</v>
      </c>
      <c r="H2285" s="410" t="s">
        <v>1244</v>
      </c>
      <c r="I2285" s="497" t="s">
        <v>1245</v>
      </c>
      <c r="J2285" s="497" t="s">
        <v>1244</v>
      </c>
      <c r="K2285" s="926"/>
    </row>
    <row r="2286" spans="1:11">
      <c r="A2286" s="412">
        <v>30033</v>
      </c>
      <c r="B2286" s="413" t="s">
        <v>1380</v>
      </c>
      <c r="C2286" s="413"/>
      <c r="D2286" s="413"/>
      <c r="E2286" s="414"/>
      <c r="F2286" s="415">
        <v>3</v>
      </c>
      <c r="G2286" s="416">
        <v>1</v>
      </c>
      <c r="H2286" s="417">
        <v>0</v>
      </c>
      <c r="I2286" s="426">
        <v>0.7</v>
      </c>
      <c r="J2286" s="426">
        <v>0.48</v>
      </c>
      <c r="K2286" s="419">
        <v>2.1</v>
      </c>
    </row>
    <row r="2287" spans="1:11" ht="23.25" customHeight="1">
      <c r="A2287" s="420"/>
      <c r="B2287" s="421"/>
      <c r="C2287" s="421"/>
      <c r="D2287" s="421"/>
      <c r="E2287" s="422"/>
      <c r="F2287" s="423"/>
      <c r="G2287" s="424"/>
      <c r="H2287" s="425"/>
      <c r="I2287" s="426"/>
      <c r="J2287" s="426"/>
      <c r="K2287" s="427"/>
    </row>
    <row r="2288" spans="1:11">
      <c r="A2288" s="420"/>
      <c r="B2288" s="421"/>
      <c r="C2288" s="421"/>
      <c r="D2288" s="421"/>
      <c r="E2288" s="422"/>
      <c r="F2288" s="423"/>
      <c r="G2288" s="424"/>
      <c r="H2288" s="425"/>
      <c r="I2288" s="426"/>
      <c r="J2288" s="426"/>
      <c r="K2288" s="427"/>
    </row>
    <row r="2289" spans="1:11">
      <c r="A2289" s="420"/>
      <c r="B2289" s="421"/>
      <c r="C2289" s="421"/>
      <c r="D2289" s="421"/>
      <c r="E2289" s="422"/>
      <c r="F2289" s="423"/>
      <c r="G2289" s="424"/>
      <c r="H2289" s="425"/>
      <c r="I2289" s="426"/>
      <c r="J2289" s="426"/>
      <c r="K2289" s="427"/>
    </row>
    <row r="2290" spans="1:11" s="194" customFormat="1">
      <c r="A2290" s="420"/>
      <c r="B2290" s="421"/>
      <c r="C2290" s="421"/>
      <c r="D2290" s="421"/>
      <c r="E2290" s="422"/>
      <c r="F2290" s="423"/>
      <c r="G2290" s="424"/>
      <c r="H2290" s="425"/>
      <c r="I2290" s="426"/>
      <c r="J2290" s="426"/>
      <c r="K2290" s="427"/>
    </row>
    <row r="2291" spans="1:11" s="194" customFormat="1">
      <c r="A2291" s="420"/>
      <c r="B2291" s="421"/>
      <c r="C2291" s="421"/>
      <c r="D2291" s="421"/>
      <c r="E2291" s="422"/>
      <c r="F2291" s="423"/>
      <c r="G2291" s="424"/>
      <c r="H2291" s="425"/>
      <c r="I2291" s="426"/>
      <c r="J2291" s="426"/>
      <c r="K2291" s="427"/>
    </row>
    <row r="2292" spans="1:11" s="194" customFormat="1">
      <c r="A2292" s="420"/>
      <c r="B2292" s="421"/>
      <c r="C2292" s="421"/>
      <c r="D2292" s="421"/>
      <c r="E2292" s="422"/>
      <c r="F2292" s="423"/>
      <c r="G2292" s="424"/>
      <c r="H2292" s="425"/>
      <c r="I2292" s="426"/>
      <c r="J2292" s="426"/>
      <c r="K2292" s="427"/>
    </row>
    <row r="2293" spans="1:11" s="194" customFormat="1">
      <c r="A2293" s="428"/>
      <c r="B2293" s="429"/>
      <c r="C2293" s="429"/>
      <c r="D2293" s="429"/>
      <c r="E2293" s="430"/>
      <c r="F2293" s="431"/>
      <c r="G2293" s="432"/>
      <c r="H2293" s="433"/>
      <c r="I2293" s="434"/>
      <c r="J2293" s="434"/>
      <c r="K2293" s="435"/>
    </row>
    <row r="2294" spans="1:11" s="194" customFormat="1">
      <c r="A2294" s="935" t="s">
        <v>1247</v>
      </c>
      <c r="B2294" s="936"/>
      <c r="C2294" s="936"/>
      <c r="D2294" s="936"/>
      <c r="E2294" s="936"/>
      <c r="F2294" s="834"/>
      <c r="G2294" s="834"/>
      <c r="H2294" s="834"/>
      <c r="I2294" s="834"/>
      <c r="J2294" s="835"/>
      <c r="K2294" s="436">
        <v>2.1</v>
      </c>
    </row>
    <row r="2295" spans="1:11" s="194" customFormat="1">
      <c r="A2295" s="814" t="s">
        <v>1248</v>
      </c>
      <c r="B2295" s="815"/>
      <c r="C2295" s="815"/>
      <c r="D2295" s="815"/>
      <c r="E2295" s="815"/>
      <c r="F2295" s="437"/>
      <c r="G2295" s="437"/>
      <c r="H2295" s="921" t="s">
        <v>1239</v>
      </c>
      <c r="I2295" s="923" t="s">
        <v>1249</v>
      </c>
      <c r="J2295" s="925" t="s">
        <v>1250</v>
      </c>
      <c r="K2295" s="925" t="s">
        <v>1242</v>
      </c>
    </row>
    <row r="2296" spans="1:11" s="194" customFormat="1" ht="15">
      <c r="A2296" s="816"/>
      <c r="B2296" s="817"/>
      <c r="C2296" s="817"/>
      <c r="D2296" s="817"/>
      <c r="E2296" s="817"/>
      <c r="F2296" s="438"/>
      <c r="G2296" s="666"/>
      <c r="H2296" s="922"/>
      <c r="I2296" s="924"/>
      <c r="J2296" s="926"/>
      <c r="K2296" s="926"/>
    </row>
    <row r="2297" spans="1:11" s="194" customFormat="1">
      <c r="A2297" s="439">
        <v>20002</v>
      </c>
      <c r="B2297" s="927" t="s">
        <v>1251</v>
      </c>
      <c r="C2297" s="927"/>
      <c r="D2297" s="927"/>
      <c r="E2297" s="927"/>
      <c r="F2297" s="927"/>
      <c r="G2297" s="928"/>
      <c r="H2297" s="440">
        <v>1</v>
      </c>
      <c r="I2297" s="441" t="s">
        <v>1252</v>
      </c>
      <c r="J2297" s="442">
        <v>24.3</v>
      </c>
      <c r="K2297" s="442">
        <v>24.3</v>
      </c>
    </row>
    <row r="2298" spans="1:11">
      <c r="A2298" s="443">
        <v>20003</v>
      </c>
      <c r="B2298" s="919" t="s">
        <v>1306</v>
      </c>
      <c r="C2298" s="919"/>
      <c r="D2298" s="919"/>
      <c r="E2298" s="919"/>
      <c r="F2298" s="919"/>
      <c r="G2298" s="920"/>
      <c r="H2298" s="440">
        <v>10</v>
      </c>
      <c r="I2298" s="441" t="s">
        <v>1252</v>
      </c>
      <c r="J2298" s="442">
        <v>15.22</v>
      </c>
      <c r="K2298" s="442">
        <v>152.19999999999999</v>
      </c>
    </row>
    <row r="2299" spans="1:11" ht="15.75" customHeight="1">
      <c r="A2299" s="443">
        <v>11</v>
      </c>
      <c r="B2299" s="919" t="s">
        <v>1255</v>
      </c>
      <c r="C2299" s="919"/>
      <c r="D2299" s="919"/>
      <c r="E2299" s="919"/>
      <c r="F2299" s="919"/>
      <c r="G2299" s="920"/>
      <c r="H2299" s="440">
        <v>1.1200000000000001</v>
      </c>
      <c r="I2299" s="441" t="s">
        <v>1256</v>
      </c>
      <c r="J2299" s="442">
        <v>0</v>
      </c>
      <c r="K2299" s="442">
        <v>1.97</v>
      </c>
    </row>
    <row r="2300" spans="1:11" ht="21.75" customHeight="1">
      <c r="A2300" s="443">
        <v>12</v>
      </c>
      <c r="B2300" s="919" t="s">
        <v>1258</v>
      </c>
      <c r="C2300" s="919"/>
      <c r="D2300" s="919"/>
      <c r="E2300" s="919"/>
      <c r="F2300" s="919"/>
      <c r="G2300" s="920"/>
      <c r="H2300" s="440">
        <v>9.6</v>
      </c>
      <c r="I2300" s="441" t="s">
        <v>1256</v>
      </c>
      <c r="J2300" s="442">
        <v>0</v>
      </c>
      <c r="K2300" s="442">
        <v>16.940000000000001</v>
      </c>
    </row>
    <row r="2301" spans="1:11">
      <c r="A2301" s="443">
        <v>13</v>
      </c>
      <c r="B2301" s="919" t="s">
        <v>1260</v>
      </c>
      <c r="C2301" s="919"/>
      <c r="D2301" s="919"/>
      <c r="E2301" s="919"/>
      <c r="F2301" s="919"/>
      <c r="G2301" s="920"/>
      <c r="H2301" s="440">
        <v>4.79</v>
      </c>
      <c r="I2301" s="441" t="s">
        <v>1256</v>
      </c>
      <c r="J2301" s="442">
        <v>0</v>
      </c>
      <c r="K2301" s="442">
        <v>8.4499999999999993</v>
      </c>
    </row>
    <row r="2302" spans="1:11">
      <c r="A2302" s="443">
        <v>14</v>
      </c>
      <c r="B2302" s="919" t="s">
        <v>1262</v>
      </c>
      <c r="C2302" s="919"/>
      <c r="D2302" s="919"/>
      <c r="E2302" s="919"/>
      <c r="F2302" s="919"/>
      <c r="G2302" s="920"/>
      <c r="H2302" s="440">
        <v>5</v>
      </c>
      <c r="I2302" s="441" t="s">
        <v>1256</v>
      </c>
      <c r="J2302" s="442">
        <v>0</v>
      </c>
      <c r="K2302" s="442">
        <v>8.82</v>
      </c>
    </row>
    <row r="2303" spans="1:11">
      <c r="A2303" s="444"/>
      <c r="B2303" s="919"/>
      <c r="C2303" s="919"/>
      <c r="D2303" s="919"/>
      <c r="E2303" s="919"/>
      <c r="F2303" s="919"/>
      <c r="G2303" s="920"/>
      <c r="H2303" s="440"/>
      <c r="I2303" s="441"/>
      <c r="J2303" s="426"/>
      <c r="K2303" s="426"/>
    </row>
    <row r="2304" spans="1:11">
      <c r="A2304" s="445"/>
      <c r="B2304" s="879"/>
      <c r="C2304" s="879"/>
      <c r="D2304" s="879"/>
      <c r="E2304" s="879"/>
      <c r="F2304" s="879"/>
      <c r="G2304" s="880"/>
      <c r="H2304" s="446"/>
      <c r="I2304" s="447"/>
      <c r="J2304" s="434"/>
      <c r="K2304" s="434"/>
    </row>
    <row r="2305" spans="1:11" ht="15">
      <c r="A2305" s="448"/>
      <c r="C2305" s="667"/>
      <c r="D2305" s="833" t="s">
        <v>1263</v>
      </c>
      <c r="E2305" s="834"/>
      <c r="F2305" s="834"/>
      <c r="G2305" s="834"/>
      <c r="H2305" s="834"/>
      <c r="I2305" s="834"/>
      <c r="J2305" s="835"/>
      <c r="K2305" s="449">
        <v>212.67999999999998</v>
      </c>
    </row>
    <row r="2306" spans="1:11">
      <c r="A2306" s="448" t="s">
        <v>1264</v>
      </c>
      <c r="B2306" s="437"/>
      <c r="C2306" s="450">
        <v>367.5</v>
      </c>
      <c r="D2306" s="881" t="s">
        <v>1265</v>
      </c>
      <c r="E2306" s="882"/>
      <c r="F2306" s="882"/>
      <c r="G2306" s="882"/>
      <c r="H2306" s="882"/>
      <c r="I2306" s="882"/>
      <c r="J2306" s="883"/>
      <c r="K2306" s="449">
        <v>214.77999999999997</v>
      </c>
    </row>
    <row r="2307" spans="1:11">
      <c r="A2307" s="451"/>
      <c r="B2307" s="437"/>
      <c r="C2307" s="452"/>
      <c r="D2307" s="918" t="s">
        <v>1266</v>
      </c>
      <c r="E2307" s="918"/>
      <c r="F2307" s="834"/>
      <c r="G2307" s="834"/>
      <c r="H2307" s="834"/>
      <c r="I2307" s="834"/>
      <c r="J2307" s="835"/>
      <c r="K2307" s="449">
        <v>0.57999999999999996</v>
      </c>
    </row>
    <row r="2308" spans="1:11">
      <c r="A2308" s="814" t="s">
        <v>1267</v>
      </c>
      <c r="B2308" s="815"/>
      <c r="C2308" s="815"/>
      <c r="D2308" s="815"/>
      <c r="E2308" s="815"/>
      <c r="F2308" s="818"/>
      <c r="G2308" s="820" t="s">
        <v>1268</v>
      </c>
      <c r="H2308" s="821"/>
      <c r="I2308" s="824" t="s">
        <v>1249</v>
      </c>
      <c r="J2308" s="813" t="s">
        <v>1269</v>
      </c>
      <c r="K2308" s="813" t="s">
        <v>1270</v>
      </c>
    </row>
    <row r="2309" spans="1:11">
      <c r="A2309" s="816"/>
      <c r="B2309" s="817"/>
      <c r="C2309" s="817"/>
      <c r="D2309" s="817"/>
      <c r="E2309" s="817"/>
      <c r="F2309" s="819"/>
      <c r="G2309" s="822"/>
      <c r="H2309" s="823"/>
      <c r="I2309" s="824"/>
      <c r="J2309" s="813"/>
      <c r="K2309" s="824"/>
    </row>
    <row r="2310" spans="1:11">
      <c r="A2310" s="444"/>
      <c r="B2310" s="421"/>
      <c r="C2310" s="421"/>
      <c r="D2310" s="421"/>
      <c r="E2310" s="421"/>
      <c r="F2310" s="414"/>
      <c r="G2310" s="825"/>
      <c r="H2310" s="826"/>
      <c r="I2310" s="453"/>
      <c r="J2310" s="454"/>
      <c r="K2310" s="455"/>
    </row>
    <row r="2311" spans="1:11">
      <c r="A2311" s="444"/>
      <c r="B2311" s="421"/>
      <c r="C2311" s="421"/>
      <c r="D2311" s="421"/>
      <c r="E2311" s="421"/>
      <c r="F2311" s="422"/>
      <c r="G2311" s="827"/>
      <c r="H2311" s="828"/>
      <c r="I2311" s="457"/>
      <c r="J2311" s="458"/>
      <c r="K2311" s="426"/>
    </row>
    <row r="2312" spans="1:11">
      <c r="A2312" s="444"/>
      <c r="B2312" s="421"/>
      <c r="C2312" s="421"/>
      <c r="D2312" s="421"/>
      <c r="E2312" s="421"/>
      <c r="F2312" s="422"/>
      <c r="G2312" s="827"/>
      <c r="H2312" s="828"/>
      <c r="I2312" s="457"/>
      <c r="J2312" s="458"/>
      <c r="K2312" s="426"/>
    </row>
    <row r="2313" spans="1:11">
      <c r="A2313" s="444"/>
      <c r="B2313" s="421"/>
      <c r="C2313" s="421"/>
      <c r="D2313" s="421"/>
      <c r="E2313" s="421"/>
      <c r="F2313" s="422"/>
      <c r="G2313" s="827"/>
      <c r="H2313" s="828"/>
      <c r="I2313" s="457"/>
      <c r="J2313" s="458"/>
      <c r="K2313" s="426"/>
    </row>
    <row r="2314" spans="1:11">
      <c r="A2314" s="833" t="s">
        <v>1271</v>
      </c>
      <c r="B2314" s="834"/>
      <c r="C2314" s="834"/>
      <c r="D2314" s="834"/>
      <c r="E2314" s="834"/>
      <c r="F2314" s="834"/>
      <c r="G2314" s="834"/>
      <c r="H2314" s="834"/>
      <c r="I2314" s="834"/>
      <c r="J2314" s="835"/>
      <c r="K2314" s="459"/>
    </row>
    <row r="2315" spans="1:11">
      <c r="A2315" s="814" t="s">
        <v>1272</v>
      </c>
      <c r="B2315" s="815"/>
      <c r="C2315" s="815"/>
      <c r="D2315" s="815"/>
      <c r="E2315" s="815"/>
      <c r="F2315" s="818"/>
      <c r="G2315" s="820" t="s">
        <v>1268</v>
      </c>
      <c r="H2315" s="821"/>
      <c r="I2315" s="824" t="s">
        <v>1249</v>
      </c>
      <c r="J2315" s="813" t="s">
        <v>1269</v>
      </c>
      <c r="K2315" s="813" t="s">
        <v>1270</v>
      </c>
    </row>
    <row r="2316" spans="1:11">
      <c r="A2316" s="816"/>
      <c r="B2316" s="817"/>
      <c r="C2316" s="817"/>
      <c r="D2316" s="817"/>
      <c r="E2316" s="817"/>
      <c r="F2316" s="819"/>
      <c r="G2316" s="822"/>
      <c r="H2316" s="823"/>
      <c r="I2316" s="824"/>
      <c r="J2316" s="813"/>
      <c r="K2316" s="824"/>
    </row>
    <row r="2317" spans="1:11">
      <c r="A2317" s="444"/>
      <c r="B2317" s="421"/>
      <c r="C2317" s="421"/>
      <c r="D2317" s="421"/>
      <c r="E2317" s="421"/>
      <c r="F2317" s="422"/>
      <c r="G2317" s="827"/>
      <c r="H2317" s="828"/>
      <c r="I2317" s="457"/>
      <c r="J2317" s="458"/>
      <c r="K2317" s="426"/>
    </row>
    <row r="2318" spans="1:11">
      <c r="A2318" s="444"/>
      <c r="B2318" s="421"/>
      <c r="C2318" s="421"/>
      <c r="D2318" s="421"/>
      <c r="E2318" s="421"/>
      <c r="F2318" s="422"/>
      <c r="G2318" s="827"/>
      <c r="H2318" s="828"/>
      <c r="I2318" s="457"/>
      <c r="J2318" s="458"/>
      <c r="K2318" s="426"/>
    </row>
    <row r="2319" spans="1:11">
      <c r="A2319" s="444"/>
      <c r="B2319" s="421"/>
      <c r="C2319" s="421"/>
      <c r="D2319" s="421"/>
      <c r="E2319" s="421"/>
      <c r="F2319" s="422"/>
      <c r="G2319" s="827"/>
      <c r="H2319" s="828"/>
      <c r="I2319" s="457"/>
      <c r="J2319" s="458"/>
      <c r="K2319" s="426"/>
    </row>
    <row r="2320" spans="1:11">
      <c r="A2320" s="445"/>
      <c r="B2320" s="429"/>
      <c r="C2320" s="429"/>
      <c r="D2320" s="429"/>
      <c r="E2320" s="429"/>
      <c r="F2320" s="430"/>
      <c r="G2320" s="831"/>
      <c r="H2320" s="832"/>
      <c r="I2320" s="460"/>
      <c r="J2320" s="461"/>
      <c r="K2320" s="434"/>
    </row>
    <row r="2321" spans="1:11">
      <c r="A2321" s="833" t="s">
        <v>1273</v>
      </c>
      <c r="B2321" s="834"/>
      <c r="C2321" s="834"/>
      <c r="D2321" s="834"/>
      <c r="E2321" s="834"/>
      <c r="F2321" s="834"/>
      <c r="G2321" s="834"/>
      <c r="H2321" s="834"/>
      <c r="I2321" s="834"/>
      <c r="J2321" s="835"/>
      <c r="K2321" s="459"/>
    </row>
    <row r="2322" spans="1:11">
      <c r="A2322" s="814" t="s">
        <v>1274</v>
      </c>
      <c r="B2322" s="815"/>
      <c r="C2322" s="815"/>
      <c r="D2322" s="815"/>
      <c r="E2322" s="815"/>
      <c r="F2322" s="818"/>
      <c r="G2322" s="820" t="s">
        <v>1268</v>
      </c>
      <c r="H2322" s="821"/>
      <c r="I2322" s="824" t="s">
        <v>1249</v>
      </c>
      <c r="J2322" s="813" t="s">
        <v>1269</v>
      </c>
      <c r="K2322" s="813" t="s">
        <v>1270</v>
      </c>
    </row>
    <row r="2323" spans="1:11">
      <c r="A2323" s="816"/>
      <c r="B2323" s="817"/>
      <c r="C2323" s="817"/>
      <c r="D2323" s="817"/>
      <c r="E2323" s="817"/>
      <c r="F2323" s="819"/>
      <c r="G2323" s="822"/>
      <c r="H2323" s="823"/>
      <c r="I2323" s="824"/>
      <c r="J2323" s="813"/>
      <c r="K2323" s="824"/>
    </row>
    <row r="2324" spans="1:11">
      <c r="A2324" s="444"/>
      <c r="B2324" s="421"/>
      <c r="C2324" s="421"/>
      <c r="D2324" s="421"/>
      <c r="E2324" s="421"/>
      <c r="F2324" s="422"/>
      <c r="G2324" s="827"/>
      <c r="H2324" s="828"/>
      <c r="I2324" s="457"/>
      <c r="J2324" s="458"/>
      <c r="K2324" s="426"/>
    </row>
    <row r="2325" spans="1:11">
      <c r="A2325" s="444"/>
      <c r="B2325" s="421"/>
      <c r="C2325" s="421"/>
      <c r="D2325" s="421"/>
      <c r="E2325" s="421"/>
      <c r="F2325" s="422"/>
      <c r="G2325" s="827"/>
      <c r="H2325" s="828"/>
      <c r="I2325" s="457"/>
      <c r="J2325" s="458"/>
      <c r="K2325" s="426"/>
    </row>
    <row r="2326" spans="1:11">
      <c r="A2326" s="444"/>
      <c r="B2326" s="421"/>
      <c r="C2326" s="421"/>
      <c r="D2326" s="421"/>
      <c r="E2326" s="421"/>
      <c r="F2326" s="422"/>
      <c r="G2326" s="827"/>
      <c r="H2326" s="828"/>
      <c r="I2326" s="457"/>
      <c r="J2326" s="458"/>
      <c r="K2326" s="426"/>
    </row>
    <row r="2327" spans="1:11">
      <c r="A2327" s="445"/>
      <c r="B2327" s="429"/>
      <c r="C2327" s="429"/>
      <c r="D2327" s="429"/>
      <c r="E2327" s="429"/>
      <c r="F2327" s="430"/>
      <c r="G2327" s="831"/>
      <c r="H2327" s="832"/>
      <c r="I2327" s="460"/>
      <c r="J2327" s="461"/>
      <c r="K2327" s="434"/>
    </row>
    <row r="2328" spans="1:11">
      <c r="A2328" s="833" t="s">
        <v>1275</v>
      </c>
      <c r="B2328" s="834"/>
      <c r="C2328" s="834"/>
      <c r="D2328" s="834"/>
      <c r="E2328" s="834"/>
      <c r="F2328" s="834"/>
      <c r="G2328" s="834"/>
      <c r="H2328" s="834"/>
      <c r="I2328" s="834"/>
      <c r="J2328" s="835"/>
      <c r="K2328" s="459"/>
    </row>
    <row r="2329" spans="1:11">
      <c r="A2329" s="814" t="s">
        <v>1276</v>
      </c>
      <c r="B2329" s="869"/>
      <c r="C2329" s="872" t="s">
        <v>1277</v>
      </c>
      <c r="D2329" s="462" t="s">
        <v>984</v>
      </c>
      <c r="E2329" s="874" t="s">
        <v>889</v>
      </c>
      <c r="F2329" s="874"/>
      <c r="G2329" s="875"/>
      <c r="H2329" s="876" t="s">
        <v>1278</v>
      </c>
      <c r="I2329" s="877"/>
      <c r="J2329" s="878"/>
      <c r="K2329" s="829" t="s">
        <v>1279</v>
      </c>
    </row>
    <row r="2330" spans="1:11">
      <c r="A2330" s="870"/>
      <c r="B2330" s="871"/>
      <c r="C2330" s="873"/>
      <c r="D2330" s="464"/>
      <c r="E2330" s="463" t="s">
        <v>1280</v>
      </c>
      <c r="F2330" s="465" t="s">
        <v>1281</v>
      </c>
      <c r="G2330" s="466" t="s">
        <v>1282</v>
      </c>
      <c r="H2330" s="463" t="s">
        <v>1280</v>
      </c>
      <c r="I2330" s="465" t="s">
        <v>1281</v>
      </c>
      <c r="J2330" s="465" t="s">
        <v>1282</v>
      </c>
      <c r="K2330" s="830"/>
    </row>
    <row r="2331" spans="1:11">
      <c r="A2331" s="467"/>
      <c r="B2331" s="414"/>
      <c r="C2331" s="468"/>
      <c r="D2331" s="469"/>
      <c r="E2331" s="470"/>
      <c r="F2331" s="471"/>
      <c r="G2331" s="472"/>
      <c r="H2331" s="456"/>
      <c r="I2331" s="456"/>
      <c r="J2331" s="473"/>
      <c r="K2331" s="455"/>
    </row>
    <row r="2332" spans="1:11">
      <c r="A2332" s="444"/>
      <c r="B2332" s="421"/>
      <c r="C2332" s="468"/>
      <c r="D2332" s="474"/>
      <c r="E2332" s="475"/>
      <c r="F2332" s="476"/>
      <c r="G2332" s="477"/>
      <c r="H2332" s="456"/>
      <c r="I2332" s="456"/>
      <c r="J2332" s="473"/>
      <c r="K2332" s="426"/>
    </row>
    <row r="2333" spans="1:11">
      <c r="A2333" s="444"/>
      <c r="B2333" s="421"/>
      <c r="C2333" s="468"/>
      <c r="D2333" s="474"/>
      <c r="E2333" s="475"/>
      <c r="F2333" s="476"/>
      <c r="G2333" s="477"/>
      <c r="H2333" s="456"/>
      <c r="I2333" s="456"/>
      <c r="J2333" s="473"/>
      <c r="K2333" s="426"/>
    </row>
    <row r="2334" spans="1:11">
      <c r="A2334" s="445"/>
      <c r="B2334" s="429"/>
      <c r="C2334" s="478"/>
      <c r="D2334" s="479"/>
      <c r="E2334" s="480"/>
      <c r="F2334" s="481"/>
      <c r="G2334" s="482"/>
      <c r="H2334" s="456"/>
      <c r="I2334" s="456"/>
      <c r="J2334" s="473"/>
      <c r="K2334" s="434"/>
    </row>
    <row r="2335" spans="1:11">
      <c r="A2335" s="811" t="s">
        <v>1283</v>
      </c>
      <c r="B2335" s="809"/>
      <c r="C2335" s="809"/>
      <c r="D2335" s="812"/>
      <c r="E2335" s="809"/>
      <c r="F2335" s="809"/>
      <c r="G2335" s="809"/>
      <c r="H2335" s="809"/>
      <c r="I2335" s="809"/>
      <c r="J2335" s="810"/>
      <c r="K2335" s="459"/>
    </row>
    <row r="2336" spans="1:11">
      <c r="A2336" s="808" t="s">
        <v>1284</v>
      </c>
      <c r="B2336" s="809"/>
      <c r="C2336" s="809"/>
      <c r="D2336" s="809"/>
      <c r="E2336" s="809"/>
      <c r="F2336" s="809"/>
      <c r="G2336" s="809"/>
      <c r="H2336" s="809"/>
      <c r="I2336" s="809"/>
      <c r="J2336" s="810"/>
      <c r="K2336" s="449">
        <v>0.57999999999999996</v>
      </c>
    </row>
    <row r="2337" spans="1:11">
      <c r="A2337" s="808" t="s">
        <v>1225</v>
      </c>
      <c r="B2337" s="809"/>
      <c r="C2337" s="809"/>
      <c r="D2337" s="809"/>
      <c r="E2337" s="809"/>
      <c r="F2337" s="809"/>
      <c r="G2337" s="809"/>
      <c r="H2337" s="809"/>
      <c r="I2337" s="809"/>
      <c r="J2337" s="810"/>
      <c r="K2337" s="449">
        <v>0.11</v>
      </c>
    </row>
    <row r="2338" spans="1:11">
      <c r="A2338" s="808" t="s">
        <v>1285</v>
      </c>
      <c r="B2338" s="809"/>
      <c r="C2338" s="809"/>
      <c r="D2338" s="809"/>
      <c r="E2338" s="809"/>
      <c r="F2338" s="809"/>
      <c r="G2338" s="809"/>
      <c r="H2338" s="809"/>
      <c r="I2338" s="809"/>
      <c r="J2338" s="810"/>
      <c r="K2338" s="449">
        <v>0.69</v>
      </c>
    </row>
    <row r="2341" spans="1:11">
      <c r="A2341" s="937" t="s">
        <v>1226</v>
      </c>
      <c r="B2341" s="938"/>
      <c r="C2341" s="938"/>
      <c r="D2341" s="938"/>
      <c r="E2341" s="938"/>
      <c r="F2341" s="938"/>
      <c r="G2341" s="938"/>
      <c r="H2341" s="938"/>
      <c r="I2341" s="938"/>
      <c r="J2341" s="938"/>
      <c r="K2341" s="939"/>
    </row>
    <row r="2342" spans="1:11">
      <c r="A2342" s="393" t="s">
        <v>1227</v>
      </c>
      <c r="B2342" s="394"/>
      <c r="C2342" s="940"/>
      <c r="D2342" s="940"/>
      <c r="E2342" s="940"/>
      <c r="F2342" s="940"/>
      <c r="G2342" s="940"/>
      <c r="H2342" s="940"/>
      <c r="I2342" s="940"/>
      <c r="J2342" s="940"/>
      <c r="K2342" s="941"/>
    </row>
    <row r="2343" spans="1:11">
      <c r="A2343" s="393" t="s">
        <v>1228</v>
      </c>
      <c r="B2343" s="394"/>
      <c r="C2343" s="395" t="s">
        <v>1229</v>
      </c>
      <c r="E2343" s="942"/>
      <c r="F2343" s="942"/>
      <c r="G2343" s="942"/>
      <c r="H2343" s="397"/>
      <c r="I2343" s="395" t="s">
        <v>1230</v>
      </c>
      <c r="J2343" s="943"/>
      <c r="K2343" s="944"/>
    </row>
    <row r="2344" spans="1:11">
      <c r="A2344" s="398" t="s">
        <v>1231</v>
      </c>
      <c r="B2344" s="399" t="s">
        <v>1432</v>
      </c>
      <c r="C2344" s="400"/>
      <c r="D2344" s="400"/>
      <c r="E2344" s="400"/>
      <c r="F2344" s="400"/>
      <c r="G2344" s="400"/>
      <c r="H2344" s="400"/>
      <c r="I2344" s="400"/>
      <c r="J2344" s="400"/>
      <c r="K2344" s="401"/>
    </row>
    <row r="2345" spans="1:11">
      <c r="A2345" s="402" t="s">
        <v>1233</v>
      </c>
      <c r="B2345" s="403"/>
      <c r="D2345" s="404"/>
      <c r="E2345" s="404"/>
      <c r="F2345" s="404"/>
      <c r="G2345" s="404"/>
      <c r="H2345" s="404"/>
      <c r="I2345" s="405"/>
      <c r="J2345" s="406" t="s">
        <v>1234</v>
      </c>
      <c r="K2345" s="407"/>
    </row>
    <row r="2346" spans="1:11">
      <c r="A2346" s="929" t="s">
        <v>1433</v>
      </c>
      <c r="B2346" s="930"/>
      <c r="C2346" s="930"/>
      <c r="D2346" s="930"/>
      <c r="E2346" s="930"/>
      <c r="F2346" s="930"/>
      <c r="G2346" s="930"/>
      <c r="H2346" s="930"/>
      <c r="I2346" s="931"/>
      <c r="J2346" s="408" t="s">
        <v>1236</v>
      </c>
      <c r="K2346" s="407" t="s">
        <v>1297</v>
      </c>
    </row>
    <row r="2347" spans="1:11">
      <c r="A2347" s="870" t="s">
        <v>1238</v>
      </c>
      <c r="B2347" s="932"/>
      <c r="C2347" s="815"/>
      <c r="D2347" s="815"/>
      <c r="E2347" s="869"/>
      <c r="F2347" s="409" t="s">
        <v>1239</v>
      </c>
      <c r="G2347" s="933" t="s">
        <v>1240</v>
      </c>
      <c r="H2347" s="934"/>
      <c r="I2347" s="830" t="s">
        <v>1241</v>
      </c>
      <c r="J2347" s="830"/>
      <c r="K2347" s="925" t="s">
        <v>1242</v>
      </c>
    </row>
    <row r="2348" spans="1:11">
      <c r="A2348" s="870"/>
      <c r="B2348" s="932"/>
      <c r="C2348" s="932"/>
      <c r="D2348" s="932"/>
      <c r="E2348" s="871"/>
      <c r="F2348" s="409"/>
      <c r="G2348" s="409" t="s">
        <v>1243</v>
      </c>
      <c r="H2348" s="410" t="s">
        <v>1244</v>
      </c>
      <c r="I2348" s="409" t="s">
        <v>1245</v>
      </c>
      <c r="J2348" s="409" t="s">
        <v>1244</v>
      </c>
      <c r="K2348" s="926"/>
    </row>
    <row r="2349" spans="1:11">
      <c r="A2349" s="498"/>
      <c r="B2349" s="413"/>
      <c r="C2349" s="413"/>
      <c r="D2349" s="413"/>
      <c r="E2349" s="414"/>
      <c r="F2349" s="415"/>
      <c r="G2349" s="499"/>
      <c r="H2349" s="500"/>
      <c r="I2349" s="455"/>
      <c r="J2349" s="455"/>
      <c r="K2349" s="501"/>
    </row>
    <row r="2350" spans="1:11" ht="23.25" customHeight="1">
      <c r="A2350" s="420"/>
      <c r="B2350" s="421"/>
      <c r="C2350" s="421"/>
      <c r="D2350" s="421"/>
      <c r="E2350" s="422"/>
      <c r="F2350" s="423"/>
      <c r="G2350" s="424"/>
      <c r="H2350" s="425"/>
      <c r="I2350" s="426"/>
      <c r="J2350" s="426"/>
      <c r="K2350" s="427"/>
    </row>
    <row r="2351" spans="1:11">
      <c r="A2351" s="420"/>
      <c r="B2351" s="421"/>
      <c r="C2351" s="421"/>
      <c r="D2351" s="421"/>
      <c r="E2351" s="422"/>
      <c r="F2351" s="423"/>
      <c r="G2351" s="424"/>
      <c r="H2351" s="425"/>
      <c r="I2351" s="426"/>
      <c r="J2351" s="426"/>
      <c r="K2351" s="427"/>
    </row>
    <row r="2352" spans="1:11">
      <c r="A2352" s="420"/>
      <c r="B2352" s="421"/>
      <c r="C2352" s="421"/>
      <c r="D2352" s="421"/>
      <c r="E2352" s="422"/>
      <c r="F2352" s="423"/>
      <c r="G2352" s="424"/>
      <c r="H2352" s="425"/>
      <c r="I2352" s="426"/>
      <c r="J2352" s="426"/>
      <c r="K2352" s="427"/>
    </row>
    <row r="2353" spans="1:11" s="194" customFormat="1">
      <c r="A2353" s="420"/>
      <c r="B2353" s="421"/>
      <c r="C2353" s="421"/>
      <c r="D2353" s="421"/>
      <c r="E2353" s="422"/>
      <c r="F2353" s="423"/>
      <c r="G2353" s="424"/>
      <c r="H2353" s="425"/>
      <c r="I2353" s="426"/>
      <c r="J2353" s="426"/>
      <c r="K2353" s="427"/>
    </row>
    <row r="2354" spans="1:11" s="194" customFormat="1">
      <c r="A2354" s="420"/>
      <c r="B2354" s="421"/>
      <c r="C2354" s="421"/>
      <c r="D2354" s="421"/>
      <c r="E2354" s="422"/>
      <c r="F2354" s="423"/>
      <c r="G2354" s="424"/>
      <c r="H2354" s="425"/>
      <c r="I2354" s="426"/>
      <c r="J2354" s="426"/>
      <c r="K2354" s="427"/>
    </row>
    <row r="2355" spans="1:11" s="194" customFormat="1">
      <c r="A2355" s="420"/>
      <c r="B2355" s="421"/>
      <c r="C2355" s="421"/>
      <c r="D2355" s="421"/>
      <c r="E2355" s="422"/>
      <c r="F2355" s="423"/>
      <c r="G2355" s="424"/>
      <c r="H2355" s="425"/>
      <c r="I2355" s="426"/>
      <c r="J2355" s="426"/>
      <c r="K2355" s="427"/>
    </row>
    <row r="2356" spans="1:11" s="194" customFormat="1">
      <c r="A2356" s="428"/>
      <c r="B2356" s="429"/>
      <c r="C2356" s="429"/>
      <c r="D2356" s="429"/>
      <c r="E2356" s="430"/>
      <c r="F2356" s="431"/>
      <c r="G2356" s="432"/>
      <c r="H2356" s="433"/>
      <c r="I2356" s="434"/>
      <c r="J2356" s="434"/>
      <c r="K2356" s="435"/>
    </row>
    <row r="2357" spans="1:11" s="194" customFormat="1">
      <c r="A2357" s="935" t="s">
        <v>1247</v>
      </c>
      <c r="B2357" s="936"/>
      <c r="C2357" s="936"/>
      <c r="D2357" s="936"/>
      <c r="E2357" s="936"/>
      <c r="F2357" s="834"/>
      <c r="G2357" s="834"/>
      <c r="H2357" s="834"/>
      <c r="I2357" s="834"/>
      <c r="J2357" s="835"/>
      <c r="K2357" s="502"/>
    </row>
    <row r="2358" spans="1:11" s="194" customFormat="1">
      <c r="A2358" s="814" t="s">
        <v>1248</v>
      </c>
      <c r="B2358" s="815"/>
      <c r="C2358" s="815"/>
      <c r="D2358" s="815"/>
      <c r="E2358" s="815"/>
      <c r="F2358" s="437"/>
      <c r="G2358" s="437"/>
      <c r="H2358" s="921" t="s">
        <v>1239</v>
      </c>
      <c r="I2358" s="923" t="s">
        <v>1249</v>
      </c>
      <c r="J2358" s="925" t="s">
        <v>1250</v>
      </c>
      <c r="K2358" s="925" t="s">
        <v>1242</v>
      </c>
    </row>
    <row r="2359" spans="1:11" s="194" customFormat="1" ht="15">
      <c r="A2359" s="816"/>
      <c r="B2359" s="817"/>
      <c r="C2359" s="817"/>
      <c r="D2359" s="817"/>
      <c r="E2359" s="817"/>
      <c r="F2359" s="438"/>
      <c r="G2359" s="666"/>
      <c r="H2359" s="922"/>
      <c r="I2359" s="924"/>
      <c r="J2359" s="926"/>
      <c r="K2359" s="926"/>
    </row>
    <row r="2360" spans="1:11" s="194" customFormat="1">
      <c r="A2360" s="439">
        <v>20002</v>
      </c>
      <c r="B2360" s="927" t="s">
        <v>1251</v>
      </c>
      <c r="C2360" s="927"/>
      <c r="D2360" s="927"/>
      <c r="E2360" s="927"/>
      <c r="F2360" s="927"/>
      <c r="G2360" s="928"/>
      <c r="H2360" s="440">
        <v>1.4</v>
      </c>
      <c r="I2360" s="441" t="s">
        <v>1252</v>
      </c>
      <c r="J2360" s="442">
        <v>24.3</v>
      </c>
      <c r="K2360" s="442">
        <v>34.020000000000003</v>
      </c>
    </row>
    <row r="2361" spans="1:11">
      <c r="A2361" s="443">
        <v>11</v>
      </c>
      <c r="B2361" s="919" t="s">
        <v>1255</v>
      </c>
      <c r="C2361" s="919"/>
      <c r="D2361" s="919"/>
      <c r="E2361" s="919"/>
      <c r="F2361" s="919"/>
      <c r="G2361" s="920"/>
      <c r="H2361" s="440">
        <v>1.1200000000000001</v>
      </c>
      <c r="I2361" s="441" t="s">
        <v>1256</v>
      </c>
      <c r="J2361" s="442">
        <v>0</v>
      </c>
      <c r="K2361" s="442">
        <v>0.38</v>
      </c>
    </row>
    <row r="2362" spans="1:11" ht="15.75" customHeight="1">
      <c r="A2362" s="443">
        <v>12</v>
      </c>
      <c r="B2362" s="919" t="s">
        <v>1258</v>
      </c>
      <c r="C2362" s="919"/>
      <c r="D2362" s="919"/>
      <c r="E2362" s="919"/>
      <c r="F2362" s="919"/>
      <c r="G2362" s="920"/>
      <c r="H2362" s="440">
        <v>9.6</v>
      </c>
      <c r="I2362" s="441" t="s">
        <v>1256</v>
      </c>
      <c r="J2362" s="442">
        <v>0</v>
      </c>
      <c r="K2362" s="442">
        <v>3.26</v>
      </c>
    </row>
    <row r="2363" spans="1:11" ht="21.75" customHeight="1">
      <c r="A2363" s="443">
        <v>13</v>
      </c>
      <c r="B2363" s="919" t="s">
        <v>1260</v>
      </c>
      <c r="C2363" s="919"/>
      <c r="D2363" s="919"/>
      <c r="E2363" s="919"/>
      <c r="F2363" s="919"/>
      <c r="G2363" s="920"/>
      <c r="H2363" s="440">
        <v>4.79</v>
      </c>
      <c r="I2363" s="441" t="s">
        <v>1256</v>
      </c>
      <c r="J2363" s="442">
        <v>0</v>
      </c>
      <c r="K2363" s="442">
        <v>1.62</v>
      </c>
    </row>
    <row r="2364" spans="1:11">
      <c r="A2364" s="444"/>
      <c r="B2364" s="919"/>
      <c r="C2364" s="919"/>
      <c r="D2364" s="919"/>
      <c r="E2364" s="919"/>
      <c r="F2364" s="919"/>
      <c r="G2364" s="920"/>
      <c r="H2364" s="440"/>
      <c r="I2364" s="441"/>
      <c r="J2364" s="426"/>
      <c r="K2364" s="426"/>
    </row>
    <row r="2365" spans="1:11">
      <c r="A2365" s="444"/>
      <c r="B2365" s="919"/>
      <c r="C2365" s="919"/>
      <c r="D2365" s="919"/>
      <c r="E2365" s="919"/>
      <c r="F2365" s="919"/>
      <c r="G2365" s="920"/>
      <c r="H2365" s="440"/>
      <c r="I2365" s="441"/>
      <c r="J2365" s="426"/>
      <c r="K2365" s="426"/>
    </row>
    <row r="2366" spans="1:11">
      <c r="A2366" s="444"/>
      <c r="B2366" s="919"/>
      <c r="C2366" s="919"/>
      <c r="D2366" s="919"/>
      <c r="E2366" s="919"/>
      <c r="F2366" s="919"/>
      <c r="G2366" s="920"/>
      <c r="H2366" s="440"/>
      <c r="I2366" s="441"/>
      <c r="J2366" s="426"/>
      <c r="K2366" s="426"/>
    </row>
    <row r="2367" spans="1:11">
      <c r="A2367" s="445"/>
      <c r="B2367" s="879"/>
      <c r="C2367" s="879"/>
      <c r="D2367" s="879"/>
      <c r="E2367" s="879"/>
      <c r="F2367" s="879"/>
      <c r="G2367" s="880"/>
      <c r="H2367" s="446"/>
      <c r="I2367" s="447"/>
      <c r="J2367" s="434"/>
      <c r="K2367" s="434"/>
    </row>
    <row r="2368" spans="1:11" ht="15">
      <c r="A2368" s="448"/>
      <c r="C2368" s="667"/>
      <c r="D2368" s="833" t="s">
        <v>1263</v>
      </c>
      <c r="E2368" s="834"/>
      <c r="F2368" s="834"/>
      <c r="G2368" s="834"/>
      <c r="H2368" s="834"/>
      <c r="I2368" s="834"/>
      <c r="J2368" s="835"/>
      <c r="K2368" s="449">
        <v>39.28</v>
      </c>
    </row>
    <row r="2369" spans="1:11">
      <c r="A2369" s="448" t="s">
        <v>1264</v>
      </c>
      <c r="B2369" s="437"/>
      <c r="C2369" s="450">
        <v>1</v>
      </c>
      <c r="D2369" s="881" t="s">
        <v>1265</v>
      </c>
      <c r="E2369" s="882"/>
      <c r="F2369" s="882"/>
      <c r="G2369" s="882"/>
      <c r="H2369" s="882"/>
      <c r="I2369" s="882"/>
      <c r="J2369" s="883"/>
      <c r="K2369" s="449">
        <v>39.28</v>
      </c>
    </row>
    <row r="2370" spans="1:11">
      <c r="A2370" s="451"/>
      <c r="B2370" s="437"/>
      <c r="C2370" s="452"/>
      <c r="D2370" s="918" t="s">
        <v>1266</v>
      </c>
      <c r="E2370" s="918"/>
      <c r="F2370" s="834"/>
      <c r="G2370" s="834"/>
      <c r="H2370" s="834"/>
      <c r="I2370" s="834"/>
      <c r="J2370" s="835"/>
      <c r="K2370" s="449">
        <v>39.28</v>
      </c>
    </row>
    <row r="2371" spans="1:11">
      <c r="A2371" s="814" t="s">
        <v>1267</v>
      </c>
      <c r="B2371" s="815"/>
      <c r="C2371" s="815"/>
      <c r="D2371" s="815"/>
      <c r="E2371" s="815"/>
      <c r="F2371" s="818"/>
      <c r="G2371" s="820" t="s">
        <v>1268</v>
      </c>
      <c r="H2371" s="821"/>
      <c r="I2371" s="824" t="s">
        <v>1249</v>
      </c>
      <c r="J2371" s="813" t="s">
        <v>1269</v>
      </c>
      <c r="K2371" s="813" t="s">
        <v>1270</v>
      </c>
    </row>
    <row r="2372" spans="1:11">
      <c r="A2372" s="816"/>
      <c r="B2372" s="817"/>
      <c r="C2372" s="817"/>
      <c r="D2372" s="817"/>
      <c r="E2372" s="817"/>
      <c r="F2372" s="819"/>
      <c r="G2372" s="822"/>
      <c r="H2372" s="823"/>
      <c r="I2372" s="824"/>
      <c r="J2372" s="813"/>
      <c r="K2372" s="824"/>
    </row>
    <row r="2373" spans="1:11">
      <c r="A2373" s="444"/>
      <c r="B2373" s="421"/>
      <c r="C2373" s="421"/>
      <c r="D2373" s="421"/>
      <c r="E2373" s="421"/>
      <c r="F2373" s="414"/>
      <c r="G2373" s="825"/>
      <c r="H2373" s="826"/>
      <c r="I2373" s="453"/>
      <c r="J2373" s="454"/>
      <c r="K2373" s="455"/>
    </row>
    <row r="2374" spans="1:11">
      <c r="A2374" s="444"/>
      <c r="B2374" s="421"/>
      <c r="C2374" s="421"/>
      <c r="D2374" s="421"/>
      <c r="E2374" s="421"/>
      <c r="F2374" s="422"/>
      <c r="G2374" s="827"/>
      <c r="H2374" s="828"/>
      <c r="I2374" s="457"/>
      <c r="J2374" s="458"/>
      <c r="K2374" s="426"/>
    </row>
    <row r="2375" spans="1:11">
      <c r="A2375" s="444"/>
      <c r="B2375" s="421"/>
      <c r="C2375" s="421"/>
      <c r="D2375" s="421"/>
      <c r="E2375" s="421"/>
      <c r="F2375" s="422"/>
      <c r="G2375" s="827"/>
      <c r="H2375" s="828"/>
      <c r="I2375" s="457"/>
      <c r="J2375" s="458"/>
      <c r="K2375" s="426"/>
    </row>
    <row r="2376" spans="1:11">
      <c r="A2376" s="444"/>
      <c r="B2376" s="421"/>
      <c r="C2376" s="421"/>
      <c r="D2376" s="421"/>
      <c r="E2376" s="421"/>
      <c r="F2376" s="422"/>
      <c r="G2376" s="827"/>
      <c r="H2376" s="828"/>
      <c r="I2376" s="457"/>
      <c r="J2376" s="458"/>
      <c r="K2376" s="426"/>
    </row>
    <row r="2377" spans="1:11">
      <c r="A2377" s="833" t="s">
        <v>1271</v>
      </c>
      <c r="B2377" s="834"/>
      <c r="C2377" s="834"/>
      <c r="D2377" s="834"/>
      <c r="E2377" s="834"/>
      <c r="F2377" s="834"/>
      <c r="G2377" s="834"/>
      <c r="H2377" s="834"/>
      <c r="I2377" s="834"/>
      <c r="J2377" s="835"/>
      <c r="K2377" s="459"/>
    </row>
    <row r="2378" spans="1:11">
      <c r="A2378" s="814" t="s">
        <v>1272</v>
      </c>
      <c r="B2378" s="815"/>
      <c r="C2378" s="815"/>
      <c r="D2378" s="815"/>
      <c r="E2378" s="815"/>
      <c r="F2378" s="818"/>
      <c r="G2378" s="820" t="s">
        <v>1268</v>
      </c>
      <c r="H2378" s="821"/>
      <c r="I2378" s="824" t="s">
        <v>1249</v>
      </c>
      <c r="J2378" s="813" t="s">
        <v>1269</v>
      </c>
      <c r="K2378" s="813" t="s">
        <v>1270</v>
      </c>
    </row>
    <row r="2379" spans="1:11">
      <c r="A2379" s="816"/>
      <c r="B2379" s="817"/>
      <c r="C2379" s="817"/>
      <c r="D2379" s="817"/>
      <c r="E2379" s="817"/>
      <c r="F2379" s="819"/>
      <c r="G2379" s="822"/>
      <c r="H2379" s="823"/>
      <c r="I2379" s="824"/>
      <c r="J2379" s="813"/>
      <c r="K2379" s="824"/>
    </row>
    <row r="2380" spans="1:11">
      <c r="A2380" s="444" t="s">
        <v>1418</v>
      </c>
      <c r="B2380" s="421" t="s">
        <v>1419</v>
      </c>
      <c r="C2380" s="421"/>
      <c r="D2380" s="421"/>
      <c r="E2380" s="421"/>
      <c r="F2380" s="422"/>
      <c r="G2380" s="827">
        <v>0.2</v>
      </c>
      <c r="H2380" s="828"/>
      <c r="I2380" s="457" t="s">
        <v>1310</v>
      </c>
      <c r="J2380" s="495">
        <v>6.05</v>
      </c>
      <c r="K2380" s="442">
        <v>1.21</v>
      </c>
    </row>
    <row r="2381" spans="1:11">
      <c r="A2381" s="444" t="s">
        <v>1395</v>
      </c>
      <c r="B2381" s="421" t="s">
        <v>1396</v>
      </c>
      <c r="C2381" s="421"/>
      <c r="D2381" s="421"/>
      <c r="E2381" s="421"/>
      <c r="F2381" s="422"/>
      <c r="G2381" s="827">
        <v>0.42</v>
      </c>
      <c r="H2381" s="828"/>
      <c r="I2381" s="457" t="s">
        <v>1310</v>
      </c>
      <c r="J2381" s="495">
        <v>415.15</v>
      </c>
      <c r="K2381" s="442">
        <v>174.36</v>
      </c>
    </row>
    <row r="2382" spans="1:11">
      <c r="A2382" s="444" t="s">
        <v>1434</v>
      </c>
      <c r="B2382" s="421" t="s">
        <v>1435</v>
      </c>
      <c r="C2382" s="421"/>
      <c r="D2382" s="421"/>
      <c r="E2382" s="421"/>
      <c r="F2382" s="422"/>
      <c r="G2382" s="827">
        <v>0.21</v>
      </c>
      <c r="H2382" s="828"/>
      <c r="I2382" s="457" t="s">
        <v>1310</v>
      </c>
      <c r="J2382" s="495">
        <v>257.35000000000002</v>
      </c>
      <c r="K2382" s="442">
        <v>54.04</v>
      </c>
    </row>
    <row r="2383" spans="1:11">
      <c r="A2383" s="444" t="s">
        <v>1420</v>
      </c>
      <c r="B2383" s="421" t="s">
        <v>1421</v>
      </c>
      <c r="C2383" s="421"/>
      <c r="D2383" s="421"/>
      <c r="E2383" s="421"/>
      <c r="F2383" s="422"/>
      <c r="G2383" s="827">
        <v>0.37</v>
      </c>
      <c r="H2383" s="828"/>
      <c r="I2383" s="457" t="s">
        <v>1405</v>
      </c>
      <c r="J2383" s="495">
        <v>59.94</v>
      </c>
      <c r="K2383" s="442">
        <v>22.17</v>
      </c>
    </row>
    <row r="2384" spans="1:11">
      <c r="A2384" s="444" t="s">
        <v>1399</v>
      </c>
      <c r="B2384" s="421" t="s">
        <v>1400</v>
      </c>
      <c r="C2384" s="421"/>
      <c r="D2384" s="421"/>
      <c r="E2384" s="421"/>
      <c r="F2384" s="422"/>
      <c r="G2384" s="827">
        <v>0.67</v>
      </c>
      <c r="H2384" s="828"/>
      <c r="I2384" s="457" t="s">
        <v>1310</v>
      </c>
      <c r="J2384" s="495">
        <v>57.93</v>
      </c>
      <c r="K2384" s="442">
        <v>38.81</v>
      </c>
    </row>
    <row r="2385" spans="1:11">
      <c r="A2385" s="445"/>
      <c r="B2385" s="429"/>
      <c r="C2385" s="429"/>
      <c r="D2385" s="429"/>
      <c r="E2385" s="429"/>
      <c r="F2385" s="430"/>
      <c r="G2385" s="831"/>
      <c r="H2385" s="832"/>
      <c r="I2385" s="460"/>
      <c r="J2385" s="461"/>
      <c r="K2385" s="434"/>
    </row>
    <row r="2386" spans="1:11">
      <c r="A2386" s="833" t="s">
        <v>1273</v>
      </c>
      <c r="B2386" s="834"/>
      <c r="C2386" s="834"/>
      <c r="D2386" s="834"/>
      <c r="E2386" s="834"/>
      <c r="F2386" s="834"/>
      <c r="G2386" s="834"/>
      <c r="H2386" s="834"/>
      <c r="I2386" s="834"/>
      <c r="J2386" s="835"/>
      <c r="K2386" s="449">
        <v>290.59000000000003</v>
      </c>
    </row>
    <row r="2387" spans="1:11">
      <c r="A2387" s="814" t="s">
        <v>1274</v>
      </c>
      <c r="B2387" s="815"/>
      <c r="C2387" s="815"/>
      <c r="D2387" s="815"/>
      <c r="E2387" s="815"/>
      <c r="F2387" s="818"/>
      <c r="G2387" s="820" t="s">
        <v>1268</v>
      </c>
      <c r="H2387" s="821"/>
      <c r="I2387" s="824" t="s">
        <v>1249</v>
      </c>
      <c r="J2387" s="813" t="s">
        <v>1269</v>
      </c>
      <c r="K2387" s="813" t="s">
        <v>1270</v>
      </c>
    </row>
    <row r="2388" spans="1:11">
      <c r="A2388" s="816"/>
      <c r="B2388" s="817"/>
      <c r="C2388" s="817"/>
      <c r="D2388" s="817"/>
      <c r="E2388" s="817"/>
      <c r="F2388" s="819"/>
      <c r="G2388" s="822"/>
      <c r="H2388" s="823"/>
      <c r="I2388" s="824"/>
      <c r="J2388" s="813"/>
      <c r="K2388" s="824"/>
    </row>
    <row r="2389" spans="1:11">
      <c r="A2389" s="444"/>
      <c r="B2389" s="421"/>
      <c r="C2389" s="421"/>
      <c r="D2389" s="421"/>
      <c r="E2389" s="421"/>
      <c r="F2389" s="422"/>
      <c r="G2389" s="827"/>
      <c r="H2389" s="828"/>
      <c r="I2389" s="457"/>
      <c r="J2389" s="458"/>
      <c r="K2389" s="426"/>
    </row>
    <row r="2390" spans="1:11">
      <c r="A2390" s="444"/>
      <c r="B2390" s="421"/>
      <c r="C2390" s="421"/>
      <c r="D2390" s="421"/>
      <c r="E2390" s="421"/>
      <c r="F2390" s="422"/>
      <c r="G2390" s="827"/>
      <c r="H2390" s="828"/>
      <c r="I2390" s="457"/>
      <c r="J2390" s="458"/>
      <c r="K2390" s="426"/>
    </row>
    <row r="2391" spans="1:11">
      <c r="A2391" s="444"/>
      <c r="B2391" s="421"/>
      <c r="C2391" s="421"/>
      <c r="D2391" s="421"/>
      <c r="E2391" s="421"/>
      <c r="F2391" s="422"/>
      <c r="G2391" s="827"/>
      <c r="H2391" s="828"/>
      <c r="I2391" s="457"/>
      <c r="J2391" s="458"/>
      <c r="K2391" s="426"/>
    </row>
    <row r="2392" spans="1:11">
      <c r="A2392" s="445"/>
      <c r="B2392" s="429"/>
      <c r="C2392" s="429"/>
      <c r="D2392" s="429"/>
      <c r="E2392" s="429"/>
      <c r="F2392" s="430"/>
      <c r="G2392" s="831"/>
      <c r="H2392" s="832"/>
      <c r="I2392" s="460"/>
      <c r="J2392" s="461"/>
      <c r="K2392" s="434"/>
    </row>
    <row r="2393" spans="1:11">
      <c r="A2393" s="833" t="s">
        <v>1275</v>
      </c>
      <c r="B2393" s="834"/>
      <c r="C2393" s="834"/>
      <c r="D2393" s="834"/>
      <c r="E2393" s="834"/>
      <c r="F2393" s="834"/>
      <c r="G2393" s="834"/>
      <c r="H2393" s="834"/>
      <c r="I2393" s="834"/>
      <c r="J2393" s="835"/>
      <c r="K2393" s="459"/>
    </row>
    <row r="2394" spans="1:11">
      <c r="A2394" s="814" t="s">
        <v>1276</v>
      </c>
      <c r="B2394" s="869"/>
      <c r="C2394" s="872" t="s">
        <v>1277</v>
      </c>
      <c r="D2394" s="462" t="s">
        <v>984</v>
      </c>
      <c r="E2394" s="874" t="s">
        <v>889</v>
      </c>
      <c r="F2394" s="874"/>
      <c r="G2394" s="875"/>
      <c r="H2394" s="876" t="s">
        <v>1278</v>
      </c>
      <c r="I2394" s="877"/>
      <c r="J2394" s="878"/>
      <c r="K2394" s="829" t="s">
        <v>1279</v>
      </c>
    </row>
    <row r="2395" spans="1:11">
      <c r="A2395" s="870"/>
      <c r="B2395" s="871"/>
      <c r="C2395" s="873"/>
      <c r="D2395" s="464"/>
      <c r="E2395" s="463" t="s">
        <v>1280</v>
      </c>
      <c r="F2395" s="465" t="s">
        <v>1281</v>
      </c>
      <c r="G2395" s="466" t="s">
        <v>1282</v>
      </c>
      <c r="H2395" s="463" t="s">
        <v>1280</v>
      </c>
      <c r="I2395" s="465" t="s">
        <v>1281</v>
      </c>
      <c r="J2395" s="465" t="s">
        <v>1282</v>
      </c>
      <c r="K2395" s="830"/>
    </row>
    <row r="2396" spans="1:11">
      <c r="A2396" s="467"/>
      <c r="B2396" s="414"/>
      <c r="C2396" s="468"/>
      <c r="D2396" s="469"/>
      <c r="E2396" s="470"/>
      <c r="F2396" s="471"/>
      <c r="G2396" s="472"/>
      <c r="H2396" s="456"/>
      <c r="I2396" s="456"/>
      <c r="J2396" s="473"/>
      <c r="K2396" s="455"/>
    </row>
    <row r="2397" spans="1:11">
      <c r="A2397" s="444"/>
      <c r="B2397" s="421"/>
      <c r="C2397" s="468"/>
      <c r="D2397" s="474"/>
      <c r="E2397" s="475"/>
      <c r="F2397" s="476"/>
      <c r="G2397" s="477"/>
      <c r="H2397" s="456"/>
      <c r="I2397" s="456"/>
      <c r="J2397" s="473"/>
      <c r="K2397" s="426"/>
    </row>
    <row r="2398" spans="1:11">
      <c r="A2398" s="444"/>
      <c r="B2398" s="421"/>
      <c r="C2398" s="468"/>
      <c r="D2398" s="474"/>
      <c r="E2398" s="475"/>
      <c r="F2398" s="476"/>
      <c r="G2398" s="477"/>
      <c r="H2398" s="456"/>
      <c r="I2398" s="456"/>
      <c r="J2398" s="473"/>
      <c r="K2398" s="426"/>
    </row>
    <row r="2399" spans="1:11">
      <c r="A2399" s="445"/>
      <c r="B2399" s="429"/>
      <c r="C2399" s="478"/>
      <c r="D2399" s="479"/>
      <c r="E2399" s="480"/>
      <c r="F2399" s="481"/>
      <c r="G2399" s="482"/>
      <c r="H2399" s="456"/>
      <c r="I2399" s="456"/>
      <c r="J2399" s="473"/>
      <c r="K2399" s="434"/>
    </row>
    <row r="2400" spans="1:11">
      <c r="A2400" s="811" t="s">
        <v>1283</v>
      </c>
      <c r="B2400" s="809"/>
      <c r="C2400" s="809"/>
      <c r="D2400" s="812"/>
      <c r="E2400" s="809"/>
      <c r="F2400" s="809"/>
      <c r="G2400" s="809"/>
      <c r="H2400" s="809"/>
      <c r="I2400" s="809"/>
      <c r="J2400" s="810"/>
      <c r="K2400" s="459"/>
    </row>
    <row r="2401" spans="1:11">
      <c r="A2401" s="808" t="s">
        <v>1284</v>
      </c>
      <c r="B2401" s="809"/>
      <c r="C2401" s="809"/>
      <c r="D2401" s="809"/>
      <c r="E2401" s="809"/>
      <c r="F2401" s="809"/>
      <c r="G2401" s="809"/>
      <c r="H2401" s="809"/>
      <c r="I2401" s="809"/>
      <c r="J2401" s="810"/>
      <c r="K2401" s="449">
        <v>329.87</v>
      </c>
    </row>
    <row r="2402" spans="1:11">
      <c r="A2402" s="808" t="s">
        <v>1225</v>
      </c>
      <c r="B2402" s="809"/>
      <c r="C2402" s="809"/>
      <c r="D2402" s="809"/>
      <c r="E2402" s="809"/>
      <c r="F2402" s="809"/>
      <c r="G2402" s="809"/>
      <c r="H2402" s="809"/>
      <c r="I2402" s="809"/>
      <c r="J2402" s="810"/>
      <c r="K2402" s="449">
        <v>67.95</v>
      </c>
    </row>
    <row r="2403" spans="1:11">
      <c r="A2403" s="808" t="s">
        <v>1285</v>
      </c>
      <c r="B2403" s="809"/>
      <c r="C2403" s="809"/>
      <c r="D2403" s="809"/>
      <c r="E2403" s="809"/>
      <c r="F2403" s="809"/>
      <c r="G2403" s="809"/>
      <c r="H2403" s="809"/>
      <c r="I2403" s="809"/>
      <c r="J2403" s="810"/>
      <c r="K2403" s="449">
        <v>397.82</v>
      </c>
    </row>
    <row r="2406" spans="1:11">
      <c r="A2406" s="937" t="s">
        <v>1226</v>
      </c>
      <c r="B2406" s="938"/>
      <c r="C2406" s="938"/>
      <c r="D2406" s="938"/>
      <c r="E2406" s="938"/>
      <c r="F2406" s="938"/>
      <c r="G2406" s="938"/>
      <c r="H2406" s="938"/>
      <c r="I2406" s="938"/>
      <c r="J2406" s="938"/>
      <c r="K2406" s="939"/>
    </row>
    <row r="2407" spans="1:11">
      <c r="A2407" s="393" t="s">
        <v>1227</v>
      </c>
      <c r="B2407" s="394"/>
      <c r="C2407" s="940"/>
      <c r="D2407" s="940"/>
      <c r="E2407" s="940"/>
      <c r="F2407" s="940"/>
      <c r="G2407" s="940"/>
      <c r="H2407" s="940"/>
      <c r="I2407" s="940"/>
      <c r="J2407" s="940"/>
      <c r="K2407" s="941"/>
    </row>
    <row r="2408" spans="1:11">
      <c r="A2408" s="393" t="s">
        <v>1228</v>
      </c>
      <c r="B2408" s="394"/>
      <c r="C2408" s="395" t="s">
        <v>1229</v>
      </c>
      <c r="E2408" s="942"/>
      <c r="F2408" s="942"/>
      <c r="G2408" s="942"/>
      <c r="H2408" s="397"/>
      <c r="I2408" s="395" t="s">
        <v>1230</v>
      </c>
      <c r="J2408" s="943"/>
      <c r="K2408" s="944"/>
    </row>
    <row r="2409" spans="1:11">
      <c r="A2409" s="398" t="s">
        <v>1231</v>
      </c>
      <c r="B2409" s="399" t="s">
        <v>1436</v>
      </c>
      <c r="C2409" s="400"/>
      <c r="D2409" s="400"/>
      <c r="E2409" s="400"/>
      <c r="F2409" s="400"/>
      <c r="G2409" s="400"/>
      <c r="H2409" s="400"/>
      <c r="I2409" s="400"/>
      <c r="J2409" s="400"/>
      <c r="K2409" s="401"/>
    </row>
    <row r="2410" spans="1:11">
      <c r="A2410" s="402" t="s">
        <v>1233</v>
      </c>
      <c r="B2410" s="403"/>
      <c r="D2410" s="404"/>
      <c r="E2410" s="404"/>
      <c r="F2410" s="404"/>
      <c r="G2410" s="404"/>
      <c r="H2410" s="404"/>
      <c r="I2410" s="405"/>
      <c r="J2410" s="406" t="s">
        <v>1234</v>
      </c>
      <c r="K2410" s="407"/>
    </row>
    <row r="2411" spans="1:11">
      <c r="A2411" s="929" t="s">
        <v>1437</v>
      </c>
      <c r="B2411" s="930"/>
      <c r="C2411" s="930"/>
      <c r="D2411" s="930"/>
      <c r="E2411" s="930"/>
      <c r="F2411" s="930"/>
      <c r="G2411" s="930"/>
      <c r="H2411" s="930"/>
      <c r="I2411" s="931"/>
      <c r="J2411" s="408" t="s">
        <v>1236</v>
      </c>
      <c r="K2411" s="407" t="s">
        <v>989</v>
      </c>
    </row>
    <row r="2412" spans="1:11">
      <c r="A2412" s="870" t="s">
        <v>1238</v>
      </c>
      <c r="B2412" s="932"/>
      <c r="C2412" s="815"/>
      <c r="D2412" s="815"/>
      <c r="E2412" s="869"/>
      <c r="F2412" s="409" t="s">
        <v>1239</v>
      </c>
      <c r="G2412" s="933" t="s">
        <v>1240</v>
      </c>
      <c r="H2412" s="934"/>
      <c r="I2412" s="830" t="s">
        <v>1241</v>
      </c>
      <c r="J2412" s="830"/>
      <c r="K2412" s="925" t="s">
        <v>1242</v>
      </c>
    </row>
    <row r="2413" spans="1:11" ht="23.25" customHeight="1">
      <c r="A2413" s="870"/>
      <c r="B2413" s="932"/>
      <c r="C2413" s="932"/>
      <c r="D2413" s="932"/>
      <c r="E2413" s="871"/>
      <c r="F2413" s="409"/>
      <c r="G2413" s="409" t="s">
        <v>1243</v>
      </c>
      <c r="H2413" s="410" t="s">
        <v>1244</v>
      </c>
      <c r="I2413" s="497" t="s">
        <v>1245</v>
      </c>
      <c r="J2413" s="497" t="s">
        <v>1244</v>
      </c>
      <c r="K2413" s="926"/>
    </row>
    <row r="2414" spans="1:11">
      <c r="A2414" s="412">
        <v>30037</v>
      </c>
      <c r="B2414" s="413" t="s">
        <v>1314</v>
      </c>
      <c r="C2414" s="413"/>
      <c r="D2414" s="413"/>
      <c r="E2414" s="414"/>
      <c r="F2414" s="415">
        <v>0.1</v>
      </c>
      <c r="G2414" s="416">
        <v>1</v>
      </c>
      <c r="H2414" s="417">
        <v>0</v>
      </c>
      <c r="I2414" s="426">
        <v>287.75</v>
      </c>
      <c r="J2414" s="426">
        <v>72.75</v>
      </c>
      <c r="K2414" s="419">
        <v>28.77</v>
      </c>
    </row>
    <row r="2415" spans="1:11">
      <c r="A2415" s="420"/>
      <c r="B2415" s="421"/>
      <c r="C2415" s="421"/>
      <c r="D2415" s="421"/>
      <c r="E2415" s="422"/>
      <c r="F2415" s="423"/>
      <c r="G2415" s="424"/>
      <c r="H2415" s="425"/>
      <c r="I2415" s="426"/>
      <c r="J2415" s="426"/>
      <c r="K2415" s="427"/>
    </row>
    <row r="2416" spans="1:11" s="194" customFormat="1">
      <c r="A2416" s="420"/>
      <c r="B2416" s="421"/>
      <c r="C2416" s="421"/>
      <c r="D2416" s="421"/>
      <c r="E2416" s="422"/>
      <c r="F2416" s="423"/>
      <c r="G2416" s="424"/>
      <c r="H2416" s="425"/>
      <c r="I2416" s="426"/>
      <c r="J2416" s="426"/>
      <c r="K2416" s="427"/>
    </row>
    <row r="2417" spans="1:11" s="194" customFormat="1">
      <c r="A2417" s="420"/>
      <c r="B2417" s="421"/>
      <c r="C2417" s="421"/>
      <c r="D2417" s="421"/>
      <c r="E2417" s="422"/>
      <c r="F2417" s="423"/>
      <c r="G2417" s="424"/>
      <c r="H2417" s="425"/>
      <c r="I2417" s="426"/>
      <c r="J2417" s="426"/>
      <c r="K2417" s="427"/>
    </row>
    <row r="2418" spans="1:11" s="194" customFormat="1">
      <c r="A2418" s="420"/>
      <c r="B2418" s="421"/>
      <c r="C2418" s="421"/>
      <c r="D2418" s="421"/>
      <c r="E2418" s="422"/>
      <c r="F2418" s="423"/>
      <c r="G2418" s="424"/>
      <c r="H2418" s="425"/>
      <c r="I2418" s="426"/>
      <c r="J2418" s="426"/>
      <c r="K2418" s="427"/>
    </row>
    <row r="2419" spans="1:11" s="194" customFormat="1">
      <c r="A2419" s="420"/>
      <c r="B2419" s="421"/>
      <c r="C2419" s="421"/>
      <c r="D2419" s="421"/>
      <c r="E2419" s="422"/>
      <c r="F2419" s="423"/>
      <c r="G2419" s="424"/>
      <c r="H2419" s="425"/>
      <c r="I2419" s="426"/>
      <c r="J2419" s="426"/>
      <c r="K2419" s="427"/>
    </row>
    <row r="2420" spans="1:11" s="194" customFormat="1">
      <c r="A2420" s="420"/>
      <c r="B2420" s="421"/>
      <c r="C2420" s="421"/>
      <c r="D2420" s="421"/>
      <c r="E2420" s="422"/>
      <c r="F2420" s="423"/>
      <c r="G2420" s="424"/>
      <c r="H2420" s="425"/>
      <c r="I2420" s="426"/>
      <c r="J2420" s="426"/>
      <c r="K2420" s="427"/>
    </row>
    <row r="2421" spans="1:11" s="194" customFormat="1">
      <c r="A2421" s="428"/>
      <c r="B2421" s="429"/>
      <c r="C2421" s="429"/>
      <c r="D2421" s="429"/>
      <c r="E2421" s="430"/>
      <c r="F2421" s="431"/>
      <c r="G2421" s="432"/>
      <c r="H2421" s="433"/>
      <c r="I2421" s="434"/>
      <c r="J2421" s="434"/>
      <c r="K2421" s="435"/>
    </row>
    <row r="2422" spans="1:11" s="194" customFormat="1">
      <c r="A2422" s="935" t="s">
        <v>1247</v>
      </c>
      <c r="B2422" s="936"/>
      <c r="C2422" s="936"/>
      <c r="D2422" s="936"/>
      <c r="E2422" s="936"/>
      <c r="F2422" s="834"/>
      <c r="G2422" s="834"/>
      <c r="H2422" s="834"/>
      <c r="I2422" s="834"/>
      <c r="J2422" s="835"/>
      <c r="K2422" s="436">
        <v>28.77</v>
      </c>
    </row>
    <row r="2423" spans="1:11" s="194" customFormat="1">
      <c r="A2423" s="814" t="s">
        <v>1248</v>
      </c>
      <c r="B2423" s="815"/>
      <c r="C2423" s="815"/>
      <c r="D2423" s="815"/>
      <c r="E2423" s="815"/>
      <c r="F2423" s="437"/>
      <c r="G2423" s="437"/>
      <c r="H2423" s="921" t="s">
        <v>1239</v>
      </c>
      <c r="I2423" s="923" t="s">
        <v>1249</v>
      </c>
      <c r="J2423" s="925" t="s">
        <v>1250</v>
      </c>
      <c r="K2423" s="925" t="s">
        <v>1242</v>
      </c>
    </row>
    <row r="2424" spans="1:11" ht="15">
      <c r="A2424" s="816"/>
      <c r="B2424" s="817"/>
      <c r="C2424" s="817"/>
      <c r="D2424" s="817"/>
      <c r="E2424" s="817"/>
      <c r="F2424" s="438"/>
      <c r="G2424" s="666"/>
      <c r="H2424" s="922"/>
      <c r="I2424" s="924"/>
      <c r="J2424" s="926"/>
      <c r="K2424" s="926"/>
    </row>
    <row r="2425" spans="1:11" ht="15.75" customHeight="1">
      <c r="A2425" s="439">
        <v>20002</v>
      </c>
      <c r="B2425" s="927" t="s">
        <v>1251</v>
      </c>
      <c r="C2425" s="927"/>
      <c r="D2425" s="927"/>
      <c r="E2425" s="927"/>
      <c r="F2425" s="927"/>
      <c r="G2425" s="928"/>
      <c r="H2425" s="440">
        <v>1</v>
      </c>
      <c r="I2425" s="441" t="s">
        <v>1252</v>
      </c>
      <c r="J2425" s="442">
        <v>24.3</v>
      </c>
      <c r="K2425" s="442">
        <v>24.3</v>
      </c>
    </row>
    <row r="2426" spans="1:11" ht="21.75" customHeight="1">
      <c r="A2426" s="443">
        <v>20031</v>
      </c>
      <c r="B2426" s="919" t="s">
        <v>1253</v>
      </c>
      <c r="C2426" s="919"/>
      <c r="D2426" s="919"/>
      <c r="E2426" s="919"/>
      <c r="F2426" s="919"/>
      <c r="G2426" s="920"/>
      <c r="H2426" s="440">
        <v>8</v>
      </c>
      <c r="I2426" s="441" t="s">
        <v>1252</v>
      </c>
      <c r="J2426" s="442">
        <v>13.64</v>
      </c>
      <c r="K2426" s="442">
        <v>109.12</v>
      </c>
    </row>
    <row r="2427" spans="1:11">
      <c r="A2427" s="443">
        <v>11</v>
      </c>
      <c r="B2427" s="919" t="s">
        <v>1255</v>
      </c>
      <c r="C2427" s="919"/>
      <c r="D2427" s="919"/>
      <c r="E2427" s="919"/>
      <c r="F2427" s="919"/>
      <c r="G2427" s="920"/>
      <c r="H2427" s="440">
        <v>1.1200000000000001</v>
      </c>
      <c r="I2427" s="441" t="s">
        <v>1256</v>
      </c>
      <c r="J2427" s="442">
        <v>0</v>
      </c>
      <c r="K2427" s="442">
        <v>1.49</v>
      </c>
    </row>
    <row r="2428" spans="1:11">
      <c r="A2428" s="443">
        <v>12</v>
      </c>
      <c r="B2428" s="919" t="s">
        <v>1258</v>
      </c>
      <c r="C2428" s="919"/>
      <c r="D2428" s="919"/>
      <c r="E2428" s="919"/>
      <c r="F2428" s="919"/>
      <c r="G2428" s="920"/>
      <c r="H2428" s="440">
        <v>9.6</v>
      </c>
      <c r="I2428" s="441" t="s">
        <v>1256</v>
      </c>
      <c r="J2428" s="442">
        <v>0</v>
      </c>
      <c r="K2428" s="442">
        <v>12.8</v>
      </c>
    </row>
    <row r="2429" spans="1:11">
      <c r="A2429" s="443">
        <v>13</v>
      </c>
      <c r="B2429" s="919" t="s">
        <v>1260</v>
      </c>
      <c r="C2429" s="919"/>
      <c r="D2429" s="919"/>
      <c r="E2429" s="919"/>
      <c r="F2429" s="919"/>
      <c r="G2429" s="920"/>
      <c r="H2429" s="440">
        <v>4.79</v>
      </c>
      <c r="I2429" s="441" t="s">
        <v>1256</v>
      </c>
      <c r="J2429" s="442">
        <v>0</v>
      </c>
      <c r="K2429" s="442">
        <v>6.39</v>
      </c>
    </row>
    <row r="2430" spans="1:11">
      <c r="A2430" s="443">
        <v>14</v>
      </c>
      <c r="B2430" s="919" t="s">
        <v>1262</v>
      </c>
      <c r="C2430" s="919"/>
      <c r="D2430" s="919"/>
      <c r="E2430" s="919"/>
      <c r="F2430" s="919"/>
      <c r="G2430" s="920"/>
      <c r="H2430" s="440">
        <v>5</v>
      </c>
      <c r="I2430" s="441" t="s">
        <v>1256</v>
      </c>
      <c r="J2430" s="442">
        <v>0</v>
      </c>
      <c r="K2430" s="442">
        <v>6.67</v>
      </c>
    </row>
    <row r="2431" spans="1:11">
      <c r="A2431" s="444"/>
      <c r="B2431" s="919"/>
      <c r="C2431" s="919"/>
      <c r="D2431" s="919"/>
      <c r="E2431" s="919"/>
      <c r="F2431" s="919"/>
      <c r="G2431" s="920"/>
      <c r="H2431" s="440"/>
      <c r="I2431" s="441"/>
      <c r="J2431" s="426"/>
      <c r="K2431" s="426"/>
    </row>
    <row r="2432" spans="1:11">
      <c r="A2432" s="445"/>
      <c r="B2432" s="879"/>
      <c r="C2432" s="879"/>
      <c r="D2432" s="879"/>
      <c r="E2432" s="879"/>
      <c r="F2432" s="879"/>
      <c r="G2432" s="880"/>
      <c r="H2432" s="446"/>
      <c r="I2432" s="447"/>
      <c r="J2432" s="434"/>
      <c r="K2432" s="434"/>
    </row>
    <row r="2433" spans="1:11" ht="15">
      <c r="A2433" s="448"/>
      <c r="C2433" s="667"/>
      <c r="D2433" s="833" t="s">
        <v>1263</v>
      </c>
      <c r="E2433" s="834"/>
      <c r="F2433" s="834"/>
      <c r="G2433" s="834"/>
      <c r="H2433" s="834"/>
      <c r="I2433" s="834"/>
      <c r="J2433" s="835"/>
      <c r="K2433" s="449">
        <v>160.77000000000001</v>
      </c>
    </row>
    <row r="2434" spans="1:11">
      <c r="A2434" s="448" t="s">
        <v>1264</v>
      </c>
      <c r="B2434" s="437"/>
      <c r="C2434" s="450">
        <v>1</v>
      </c>
      <c r="D2434" s="881" t="s">
        <v>1265</v>
      </c>
      <c r="E2434" s="882"/>
      <c r="F2434" s="882"/>
      <c r="G2434" s="882"/>
      <c r="H2434" s="882"/>
      <c r="I2434" s="882"/>
      <c r="J2434" s="883"/>
      <c r="K2434" s="449">
        <v>189.54000000000002</v>
      </c>
    </row>
    <row r="2435" spans="1:11">
      <c r="A2435" s="451"/>
      <c r="B2435" s="437"/>
      <c r="C2435" s="452"/>
      <c r="D2435" s="918" t="s">
        <v>1266</v>
      </c>
      <c r="E2435" s="918"/>
      <c r="F2435" s="834"/>
      <c r="G2435" s="834"/>
      <c r="H2435" s="834"/>
      <c r="I2435" s="834"/>
      <c r="J2435" s="835"/>
      <c r="K2435" s="449">
        <v>189.54</v>
      </c>
    </row>
    <row r="2436" spans="1:11">
      <c r="A2436" s="814" t="s">
        <v>1267</v>
      </c>
      <c r="B2436" s="815"/>
      <c r="C2436" s="815"/>
      <c r="D2436" s="815"/>
      <c r="E2436" s="815"/>
      <c r="F2436" s="818"/>
      <c r="G2436" s="820" t="s">
        <v>1268</v>
      </c>
      <c r="H2436" s="821"/>
      <c r="I2436" s="824" t="s">
        <v>1249</v>
      </c>
      <c r="J2436" s="813" t="s">
        <v>1269</v>
      </c>
      <c r="K2436" s="813" t="s">
        <v>1270</v>
      </c>
    </row>
    <row r="2437" spans="1:11">
      <c r="A2437" s="816"/>
      <c r="B2437" s="817"/>
      <c r="C2437" s="817"/>
      <c r="D2437" s="817"/>
      <c r="E2437" s="817"/>
      <c r="F2437" s="819"/>
      <c r="G2437" s="822"/>
      <c r="H2437" s="823"/>
      <c r="I2437" s="824"/>
      <c r="J2437" s="813"/>
      <c r="K2437" s="824"/>
    </row>
    <row r="2438" spans="1:11">
      <c r="A2438" s="444"/>
      <c r="B2438" s="421"/>
      <c r="C2438" s="421"/>
      <c r="D2438" s="421"/>
      <c r="E2438" s="421"/>
      <c r="F2438" s="414"/>
      <c r="G2438" s="825"/>
      <c r="H2438" s="826"/>
      <c r="I2438" s="453"/>
      <c r="J2438" s="454"/>
      <c r="K2438" s="455"/>
    </row>
    <row r="2439" spans="1:11">
      <c r="A2439" s="444"/>
      <c r="B2439" s="421"/>
      <c r="C2439" s="421"/>
      <c r="D2439" s="421"/>
      <c r="E2439" s="421"/>
      <c r="F2439" s="422"/>
      <c r="G2439" s="827"/>
      <c r="H2439" s="828"/>
      <c r="I2439" s="457"/>
      <c r="J2439" s="458"/>
      <c r="K2439" s="426"/>
    </row>
    <row r="2440" spans="1:11">
      <c r="A2440" s="444"/>
      <c r="B2440" s="421"/>
      <c r="C2440" s="421"/>
      <c r="D2440" s="421"/>
      <c r="E2440" s="421"/>
      <c r="F2440" s="422"/>
      <c r="G2440" s="827"/>
      <c r="H2440" s="828"/>
      <c r="I2440" s="457"/>
      <c r="J2440" s="458"/>
      <c r="K2440" s="426"/>
    </row>
    <row r="2441" spans="1:11">
      <c r="A2441" s="444"/>
      <c r="B2441" s="421"/>
      <c r="C2441" s="421"/>
      <c r="D2441" s="421"/>
      <c r="E2441" s="421"/>
      <c r="F2441" s="422"/>
      <c r="G2441" s="827"/>
      <c r="H2441" s="828"/>
      <c r="I2441" s="457"/>
      <c r="J2441" s="458"/>
      <c r="K2441" s="426"/>
    </row>
    <row r="2442" spans="1:11">
      <c r="A2442" s="833" t="s">
        <v>1271</v>
      </c>
      <c r="B2442" s="834"/>
      <c r="C2442" s="834"/>
      <c r="D2442" s="834"/>
      <c r="E2442" s="834"/>
      <c r="F2442" s="834"/>
      <c r="G2442" s="834"/>
      <c r="H2442" s="834"/>
      <c r="I2442" s="834"/>
      <c r="J2442" s="835"/>
      <c r="K2442" s="459"/>
    </row>
    <row r="2443" spans="1:11">
      <c r="A2443" s="814" t="s">
        <v>1272</v>
      </c>
      <c r="B2443" s="815"/>
      <c r="C2443" s="815"/>
      <c r="D2443" s="815"/>
      <c r="E2443" s="815"/>
      <c r="F2443" s="818"/>
      <c r="G2443" s="820" t="s">
        <v>1268</v>
      </c>
      <c r="H2443" s="821"/>
      <c r="I2443" s="824" t="s">
        <v>1249</v>
      </c>
      <c r="J2443" s="813" t="s">
        <v>1269</v>
      </c>
      <c r="K2443" s="813" t="s">
        <v>1270</v>
      </c>
    </row>
    <row r="2444" spans="1:11">
      <c r="A2444" s="816"/>
      <c r="B2444" s="817"/>
      <c r="C2444" s="817"/>
      <c r="D2444" s="817"/>
      <c r="E2444" s="817"/>
      <c r="F2444" s="819"/>
      <c r="G2444" s="822"/>
      <c r="H2444" s="823"/>
      <c r="I2444" s="824"/>
      <c r="J2444" s="813"/>
      <c r="K2444" s="824"/>
    </row>
    <row r="2445" spans="1:11">
      <c r="A2445" s="444"/>
      <c r="B2445" s="421"/>
      <c r="C2445" s="421"/>
      <c r="D2445" s="421"/>
      <c r="E2445" s="421"/>
      <c r="F2445" s="422"/>
      <c r="G2445" s="827"/>
      <c r="H2445" s="828"/>
      <c r="I2445" s="457"/>
      <c r="J2445" s="458"/>
      <c r="K2445" s="426"/>
    </row>
    <row r="2446" spans="1:11">
      <c r="A2446" s="444"/>
      <c r="B2446" s="421"/>
      <c r="C2446" s="421"/>
      <c r="D2446" s="421"/>
      <c r="E2446" s="421"/>
      <c r="F2446" s="422"/>
      <c r="G2446" s="827"/>
      <c r="H2446" s="828"/>
      <c r="I2446" s="457"/>
      <c r="J2446" s="458"/>
      <c r="K2446" s="426"/>
    </row>
    <row r="2447" spans="1:11">
      <c r="A2447" s="444"/>
      <c r="B2447" s="421"/>
      <c r="C2447" s="421"/>
      <c r="D2447" s="421"/>
      <c r="E2447" s="421"/>
      <c r="F2447" s="422"/>
      <c r="G2447" s="827"/>
      <c r="H2447" s="828"/>
      <c r="I2447" s="457"/>
      <c r="J2447" s="458"/>
      <c r="K2447" s="426"/>
    </row>
    <row r="2448" spans="1:11">
      <c r="A2448" s="445"/>
      <c r="B2448" s="429"/>
      <c r="C2448" s="429"/>
      <c r="D2448" s="429"/>
      <c r="E2448" s="429"/>
      <c r="F2448" s="430"/>
      <c r="G2448" s="831"/>
      <c r="H2448" s="832"/>
      <c r="I2448" s="460"/>
      <c r="J2448" s="461"/>
      <c r="K2448" s="434"/>
    </row>
    <row r="2449" spans="1:11">
      <c r="A2449" s="833" t="s">
        <v>1273</v>
      </c>
      <c r="B2449" s="834"/>
      <c r="C2449" s="834"/>
      <c r="D2449" s="834"/>
      <c r="E2449" s="834"/>
      <c r="F2449" s="834"/>
      <c r="G2449" s="834"/>
      <c r="H2449" s="834"/>
      <c r="I2449" s="834"/>
      <c r="J2449" s="835"/>
      <c r="K2449" s="459"/>
    </row>
    <row r="2450" spans="1:11">
      <c r="A2450" s="814" t="s">
        <v>1274</v>
      </c>
      <c r="B2450" s="815"/>
      <c r="C2450" s="815"/>
      <c r="D2450" s="815"/>
      <c r="E2450" s="815"/>
      <c r="F2450" s="818"/>
      <c r="G2450" s="820" t="s">
        <v>1268</v>
      </c>
      <c r="H2450" s="821"/>
      <c r="I2450" s="824" t="s">
        <v>1249</v>
      </c>
      <c r="J2450" s="813" t="s">
        <v>1269</v>
      </c>
      <c r="K2450" s="813" t="s">
        <v>1270</v>
      </c>
    </row>
    <row r="2451" spans="1:11">
      <c r="A2451" s="816"/>
      <c r="B2451" s="817"/>
      <c r="C2451" s="817"/>
      <c r="D2451" s="817"/>
      <c r="E2451" s="817"/>
      <c r="F2451" s="819"/>
      <c r="G2451" s="822"/>
      <c r="H2451" s="823"/>
      <c r="I2451" s="824"/>
      <c r="J2451" s="813"/>
      <c r="K2451" s="824"/>
    </row>
    <row r="2452" spans="1:11">
      <c r="A2452" s="444"/>
      <c r="B2452" s="421"/>
      <c r="C2452" s="421"/>
      <c r="D2452" s="421"/>
      <c r="E2452" s="421"/>
      <c r="F2452" s="422"/>
      <c r="G2452" s="827"/>
      <c r="H2452" s="828"/>
      <c r="I2452" s="457"/>
      <c r="J2452" s="458"/>
      <c r="K2452" s="426"/>
    </row>
    <row r="2453" spans="1:11">
      <c r="A2453" s="444"/>
      <c r="B2453" s="421"/>
      <c r="C2453" s="421"/>
      <c r="D2453" s="421"/>
      <c r="E2453" s="421"/>
      <c r="F2453" s="422"/>
      <c r="G2453" s="827"/>
      <c r="H2453" s="828"/>
      <c r="I2453" s="457"/>
      <c r="J2453" s="458"/>
      <c r="K2453" s="426"/>
    </row>
    <row r="2454" spans="1:11">
      <c r="A2454" s="444"/>
      <c r="B2454" s="421"/>
      <c r="C2454" s="421"/>
      <c r="D2454" s="421"/>
      <c r="E2454" s="421"/>
      <c r="F2454" s="422"/>
      <c r="G2454" s="827"/>
      <c r="H2454" s="828"/>
      <c r="I2454" s="457"/>
      <c r="J2454" s="458"/>
      <c r="K2454" s="426"/>
    </row>
    <row r="2455" spans="1:11">
      <c r="A2455" s="445"/>
      <c r="B2455" s="429"/>
      <c r="C2455" s="429"/>
      <c r="D2455" s="429"/>
      <c r="E2455" s="429"/>
      <c r="F2455" s="430"/>
      <c r="G2455" s="831"/>
      <c r="H2455" s="832"/>
      <c r="I2455" s="460"/>
      <c r="J2455" s="461"/>
      <c r="K2455" s="434"/>
    </row>
    <row r="2456" spans="1:11">
      <c r="A2456" s="833" t="s">
        <v>1275</v>
      </c>
      <c r="B2456" s="834"/>
      <c r="C2456" s="834"/>
      <c r="D2456" s="834"/>
      <c r="E2456" s="834"/>
      <c r="F2456" s="834"/>
      <c r="G2456" s="834"/>
      <c r="H2456" s="834"/>
      <c r="I2456" s="834"/>
      <c r="J2456" s="835"/>
      <c r="K2456" s="459"/>
    </row>
    <row r="2457" spans="1:11">
      <c r="A2457" s="814" t="s">
        <v>1276</v>
      </c>
      <c r="B2457" s="869"/>
      <c r="C2457" s="872" t="s">
        <v>1277</v>
      </c>
      <c r="D2457" s="462" t="s">
        <v>984</v>
      </c>
      <c r="E2457" s="874" t="s">
        <v>889</v>
      </c>
      <c r="F2457" s="874"/>
      <c r="G2457" s="875"/>
      <c r="H2457" s="876" t="s">
        <v>1278</v>
      </c>
      <c r="I2457" s="877"/>
      <c r="J2457" s="878"/>
      <c r="K2457" s="829" t="s">
        <v>1279</v>
      </c>
    </row>
    <row r="2458" spans="1:11">
      <c r="A2458" s="870"/>
      <c r="B2458" s="871"/>
      <c r="C2458" s="873"/>
      <c r="D2458" s="464"/>
      <c r="E2458" s="463" t="s">
        <v>1280</v>
      </c>
      <c r="F2458" s="465" t="s">
        <v>1281</v>
      </c>
      <c r="G2458" s="466" t="s">
        <v>1282</v>
      </c>
      <c r="H2458" s="463" t="s">
        <v>1280</v>
      </c>
      <c r="I2458" s="465" t="s">
        <v>1281</v>
      </c>
      <c r="J2458" s="465" t="s">
        <v>1282</v>
      </c>
      <c r="K2458" s="830"/>
    </row>
    <row r="2459" spans="1:11">
      <c r="A2459" s="467"/>
      <c r="B2459" s="414"/>
      <c r="C2459" s="468"/>
      <c r="D2459" s="469"/>
      <c r="E2459" s="470"/>
      <c r="F2459" s="471"/>
      <c r="G2459" s="472"/>
      <c r="H2459" s="456"/>
      <c r="I2459" s="456"/>
      <c r="J2459" s="473"/>
      <c r="K2459" s="455"/>
    </row>
    <row r="2460" spans="1:11">
      <c r="A2460" s="444"/>
      <c r="B2460" s="421"/>
      <c r="C2460" s="468"/>
      <c r="D2460" s="474"/>
      <c r="E2460" s="475"/>
      <c r="F2460" s="476"/>
      <c r="G2460" s="477"/>
      <c r="H2460" s="456"/>
      <c r="I2460" s="456"/>
      <c r="J2460" s="473"/>
      <c r="K2460" s="426"/>
    </row>
    <row r="2461" spans="1:11">
      <c r="A2461" s="444"/>
      <c r="B2461" s="421"/>
      <c r="C2461" s="468"/>
      <c r="D2461" s="474"/>
      <c r="E2461" s="475"/>
      <c r="F2461" s="476"/>
      <c r="G2461" s="477"/>
      <c r="H2461" s="456"/>
      <c r="I2461" s="456"/>
      <c r="J2461" s="473"/>
      <c r="K2461" s="426"/>
    </row>
    <row r="2462" spans="1:11">
      <c r="A2462" s="445"/>
      <c r="B2462" s="429"/>
      <c r="C2462" s="478"/>
      <c r="D2462" s="479"/>
      <c r="E2462" s="480"/>
      <c r="F2462" s="481"/>
      <c r="G2462" s="482"/>
      <c r="H2462" s="456"/>
      <c r="I2462" s="456"/>
      <c r="J2462" s="473"/>
      <c r="K2462" s="434"/>
    </row>
    <row r="2463" spans="1:11">
      <c r="A2463" s="811" t="s">
        <v>1283</v>
      </c>
      <c r="B2463" s="809"/>
      <c r="C2463" s="809"/>
      <c r="D2463" s="812"/>
      <c r="E2463" s="809"/>
      <c r="F2463" s="809"/>
      <c r="G2463" s="809"/>
      <c r="H2463" s="809"/>
      <c r="I2463" s="809"/>
      <c r="J2463" s="810"/>
      <c r="K2463" s="459"/>
    </row>
    <row r="2464" spans="1:11">
      <c r="A2464" s="808" t="s">
        <v>1284</v>
      </c>
      <c r="B2464" s="809"/>
      <c r="C2464" s="809"/>
      <c r="D2464" s="809"/>
      <c r="E2464" s="809"/>
      <c r="F2464" s="809"/>
      <c r="G2464" s="809"/>
      <c r="H2464" s="809"/>
      <c r="I2464" s="809"/>
      <c r="J2464" s="810"/>
      <c r="K2464" s="449">
        <v>189.54</v>
      </c>
    </row>
    <row r="2465" spans="1:11">
      <c r="A2465" s="808" t="s">
        <v>1225</v>
      </c>
      <c r="B2465" s="809"/>
      <c r="C2465" s="809"/>
      <c r="D2465" s="809"/>
      <c r="E2465" s="809"/>
      <c r="F2465" s="809"/>
      <c r="G2465" s="809"/>
      <c r="H2465" s="809"/>
      <c r="I2465" s="809"/>
      <c r="J2465" s="810"/>
      <c r="K2465" s="449">
        <v>39.04</v>
      </c>
    </row>
    <row r="2466" spans="1:11">
      <c r="A2466" s="808" t="s">
        <v>1285</v>
      </c>
      <c r="B2466" s="809"/>
      <c r="C2466" s="809"/>
      <c r="D2466" s="809"/>
      <c r="E2466" s="809"/>
      <c r="F2466" s="809"/>
      <c r="G2466" s="809"/>
      <c r="H2466" s="809"/>
      <c r="I2466" s="809"/>
      <c r="J2466" s="810"/>
      <c r="K2466" s="449">
        <v>228.57999999999998</v>
      </c>
    </row>
    <row r="2469" spans="1:11">
      <c r="A2469" s="937" t="s">
        <v>1226</v>
      </c>
      <c r="B2469" s="938"/>
      <c r="C2469" s="938"/>
      <c r="D2469" s="938"/>
      <c r="E2469" s="938"/>
      <c r="F2469" s="938"/>
      <c r="G2469" s="938"/>
      <c r="H2469" s="938"/>
      <c r="I2469" s="938"/>
      <c r="J2469" s="938"/>
      <c r="K2469" s="939"/>
    </row>
    <row r="2470" spans="1:11">
      <c r="A2470" s="393" t="s">
        <v>1227</v>
      </c>
      <c r="B2470" s="394"/>
      <c r="C2470" s="940"/>
      <c r="D2470" s="940"/>
      <c r="E2470" s="940"/>
      <c r="F2470" s="940"/>
      <c r="G2470" s="940"/>
      <c r="H2470" s="940"/>
      <c r="I2470" s="940"/>
      <c r="J2470" s="940"/>
      <c r="K2470" s="941"/>
    </row>
    <row r="2471" spans="1:11">
      <c r="A2471" s="393" t="s">
        <v>1228</v>
      </c>
      <c r="B2471" s="394"/>
      <c r="C2471" s="395" t="s">
        <v>1229</v>
      </c>
      <c r="E2471" s="942"/>
      <c r="F2471" s="942"/>
      <c r="G2471" s="942"/>
      <c r="H2471" s="397"/>
      <c r="I2471" s="395" t="s">
        <v>1230</v>
      </c>
      <c r="J2471" s="943"/>
      <c r="K2471" s="944"/>
    </row>
    <row r="2472" spans="1:11">
      <c r="A2472" s="398" t="s">
        <v>1231</v>
      </c>
      <c r="B2472" s="399" t="s">
        <v>1438</v>
      </c>
      <c r="C2472" s="400"/>
      <c r="D2472" s="400"/>
      <c r="E2472" s="400"/>
      <c r="F2472" s="400"/>
      <c r="G2472" s="400"/>
      <c r="H2472" s="400"/>
      <c r="I2472" s="400"/>
      <c r="J2472" s="400"/>
      <c r="K2472" s="401"/>
    </row>
    <row r="2473" spans="1:11">
      <c r="A2473" s="402" t="s">
        <v>1233</v>
      </c>
      <c r="B2473" s="403"/>
      <c r="D2473" s="404"/>
      <c r="E2473" s="404"/>
      <c r="F2473" s="404"/>
      <c r="G2473" s="404"/>
      <c r="H2473" s="404"/>
      <c r="I2473" s="405"/>
      <c r="J2473" s="406" t="s">
        <v>1234</v>
      </c>
      <c r="K2473" s="407"/>
    </row>
    <row r="2474" spans="1:11">
      <c r="A2474" s="929" t="s">
        <v>1439</v>
      </c>
      <c r="B2474" s="930"/>
      <c r="C2474" s="930"/>
      <c r="D2474" s="930"/>
      <c r="E2474" s="930"/>
      <c r="F2474" s="930"/>
      <c r="G2474" s="930"/>
      <c r="H2474" s="930"/>
      <c r="I2474" s="931"/>
      <c r="J2474" s="408" t="s">
        <v>1236</v>
      </c>
      <c r="K2474" s="407" t="s">
        <v>1313</v>
      </c>
    </row>
    <row r="2475" spans="1:11">
      <c r="A2475" s="870" t="s">
        <v>1238</v>
      </c>
      <c r="B2475" s="932"/>
      <c r="C2475" s="815"/>
      <c r="D2475" s="815"/>
      <c r="E2475" s="869"/>
      <c r="F2475" s="409" t="s">
        <v>1239</v>
      </c>
      <c r="G2475" s="933" t="s">
        <v>1240</v>
      </c>
      <c r="H2475" s="934"/>
      <c r="I2475" s="830" t="s">
        <v>1241</v>
      </c>
      <c r="J2475" s="830"/>
      <c r="K2475" s="925" t="s">
        <v>1242</v>
      </c>
    </row>
    <row r="2476" spans="1:11" ht="23.25" customHeight="1">
      <c r="A2476" s="870"/>
      <c r="B2476" s="932"/>
      <c r="C2476" s="932"/>
      <c r="D2476" s="932"/>
      <c r="E2476" s="871"/>
      <c r="F2476" s="409"/>
      <c r="G2476" s="409" t="s">
        <v>1243</v>
      </c>
      <c r="H2476" s="410" t="s">
        <v>1244</v>
      </c>
      <c r="I2476" s="497" t="s">
        <v>1245</v>
      </c>
      <c r="J2476" s="497" t="s">
        <v>1244</v>
      </c>
      <c r="K2476" s="926"/>
    </row>
    <row r="2477" spans="1:11">
      <c r="A2477" s="412">
        <v>30036</v>
      </c>
      <c r="B2477" s="413" t="s">
        <v>1440</v>
      </c>
      <c r="C2477" s="413"/>
      <c r="D2477" s="413"/>
      <c r="E2477" s="414"/>
      <c r="F2477" s="415">
        <v>1</v>
      </c>
      <c r="G2477" s="416">
        <v>1</v>
      </c>
      <c r="H2477" s="417">
        <v>0</v>
      </c>
      <c r="I2477" s="426">
        <v>170.75</v>
      </c>
      <c r="J2477" s="426">
        <v>56.63</v>
      </c>
      <c r="K2477" s="419">
        <v>170.75</v>
      </c>
    </row>
    <row r="2478" spans="1:11">
      <c r="A2478" s="420"/>
      <c r="B2478" s="421"/>
      <c r="C2478" s="421"/>
      <c r="D2478" s="421"/>
      <c r="E2478" s="422"/>
      <c r="F2478" s="423"/>
      <c r="G2478" s="424"/>
      <c r="H2478" s="425"/>
      <c r="I2478" s="426"/>
      <c r="J2478" s="426"/>
      <c r="K2478" s="427"/>
    </row>
    <row r="2479" spans="1:11" s="194" customFormat="1">
      <c r="A2479" s="420"/>
      <c r="B2479" s="421"/>
      <c r="C2479" s="421"/>
      <c r="D2479" s="421"/>
      <c r="E2479" s="422"/>
      <c r="F2479" s="423"/>
      <c r="G2479" s="424"/>
      <c r="H2479" s="425"/>
      <c r="I2479" s="426"/>
      <c r="J2479" s="426"/>
      <c r="K2479" s="427"/>
    </row>
    <row r="2480" spans="1:11" s="194" customFormat="1">
      <c r="A2480" s="420"/>
      <c r="B2480" s="421"/>
      <c r="C2480" s="421"/>
      <c r="D2480" s="421"/>
      <c r="E2480" s="422"/>
      <c r="F2480" s="423"/>
      <c r="G2480" s="424"/>
      <c r="H2480" s="425"/>
      <c r="I2480" s="426"/>
      <c r="J2480" s="426"/>
      <c r="K2480" s="427"/>
    </row>
    <row r="2481" spans="1:11" s="194" customFormat="1">
      <c r="A2481" s="420"/>
      <c r="B2481" s="421"/>
      <c r="C2481" s="421"/>
      <c r="D2481" s="421"/>
      <c r="E2481" s="422"/>
      <c r="F2481" s="423"/>
      <c r="G2481" s="424"/>
      <c r="H2481" s="425"/>
      <c r="I2481" s="426"/>
      <c r="J2481" s="426"/>
      <c r="K2481" s="427"/>
    </row>
    <row r="2482" spans="1:11" s="194" customFormat="1">
      <c r="A2482" s="420"/>
      <c r="B2482" s="421"/>
      <c r="C2482" s="421"/>
      <c r="D2482" s="421"/>
      <c r="E2482" s="422"/>
      <c r="F2482" s="423"/>
      <c r="G2482" s="424"/>
      <c r="H2482" s="425"/>
      <c r="I2482" s="426"/>
      <c r="J2482" s="426"/>
      <c r="K2482" s="427"/>
    </row>
    <row r="2483" spans="1:11" s="194" customFormat="1">
      <c r="A2483" s="420"/>
      <c r="B2483" s="421"/>
      <c r="C2483" s="421"/>
      <c r="D2483" s="421"/>
      <c r="E2483" s="422"/>
      <c r="F2483" s="423"/>
      <c r="G2483" s="424"/>
      <c r="H2483" s="425"/>
      <c r="I2483" s="426"/>
      <c r="J2483" s="426"/>
      <c r="K2483" s="427"/>
    </row>
    <row r="2484" spans="1:11" s="194" customFormat="1">
      <c r="A2484" s="428"/>
      <c r="B2484" s="429"/>
      <c r="C2484" s="429"/>
      <c r="D2484" s="429"/>
      <c r="E2484" s="430"/>
      <c r="F2484" s="431"/>
      <c r="G2484" s="432"/>
      <c r="H2484" s="433"/>
      <c r="I2484" s="434"/>
      <c r="J2484" s="434"/>
      <c r="K2484" s="435"/>
    </row>
    <row r="2485" spans="1:11" s="194" customFormat="1">
      <c r="A2485" s="935" t="s">
        <v>1247</v>
      </c>
      <c r="B2485" s="936"/>
      <c r="C2485" s="936"/>
      <c r="D2485" s="936"/>
      <c r="E2485" s="936"/>
      <c r="F2485" s="834"/>
      <c r="G2485" s="834"/>
      <c r="H2485" s="834"/>
      <c r="I2485" s="834"/>
      <c r="J2485" s="835"/>
      <c r="K2485" s="436">
        <v>170.75</v>
      </c>
    </row>
    <row r="2486" spans="1:11" s="194" customFormat="1">
      <c r="A2486" s="814" t="s">
        <v>1248</v>
      </c>
      <c r="B2486" s="815"/>
      <c r="C2486" s="815"/>
      <c r="D2486" s="815"/>
      <c r="E2486" s="815"/>
      <c r="F2486" s="437"/>
      <c r="G2486" s="437"/>
      <c r="H2486" s="921" t="s">
        <v>1239</v>
      </c>
      <c r="I2486" s="923" t="s">
        <v>1249</v>
      </c>
      <c r="J2486" s="925" t="s">
        <v>1250</v>
      </c>
      <c r="K2486" s="925" t="s">
        <v>1242</v>
      </c>
    </row>
    <row r="2487" spans="1:11" ht="15">
      <c r="A2487" s="816"/>
      <c r="B2487" s="817"/>
      <c r="C2487" s="817"/>
      <c r="D2487" s="817"/>
      <c r="E2487" s="817"/>
      <c r="F2487" s="438"/>
      <c r="G2487" s="666"/>
      <c r="H2487" s="922"/>
      <c r="I2487" s="924"/>
      <c r="J2487" s="926"/>
      <c r="K2487" s="926"/>
    </row>
    <row r="2488" spans="1:11" ht="15.75" customHeight="1">
      <c r="A2488" s="467"/>
      <c r="B2488" s="927"/>
      <c r="C2488" s="927"/>
      <c r="D2488" s="927"/>
      <c r="E2488" s="927"/>
      <c r="F2488" s="927"/>
      <c r="G2488" s="928"/>
      <c r="H2488" s="440"/>
      <c r="I2488" s="441"/>
      <c r="J2488" s="426"/>
      <c r="K2488" s="426"/>
    </row>
    <row r="2489" spans="1:11" ht="21.75" customHeight="1">
      <c r="A2489" s="444"/>
      <c r="B2489" s="919"/>
      <c r="C2489" s="919"/>
      <c r="D2489" s="919"/>
      <c r="E2489" s="919"/>
      <c r="F2489" s="919"/>
      <c r="G2489" s="920"/>
      <c r="H2489" s="440"/>
      <c r="I2489" s="441"/>
      <c r="J2489" s="426"/>
      <c r="K2489" s="426"/>
    </row>
    <row r="2490" spans="1:11">
      <c r="A2490" s="444"/>
      <c r="B2490" s="919"/>
      <c r="C2490" s="919"/>
      <c r="D2490" s="919"/>
      <c r="E2490" s="919"/>
      <c r="F2490" s="919"/>
      <c r="G2490" s="920"/>
      <c r="H2490" s="440"/>
      <c r="I2490" s="441"/>
      <c r="J2490" s="426"/>
      <c r="K2490" s="426"/>
    </row>
    <row r="2491" spans="1:11">
      <c r="A2491" s="444"/>
      <c r="B2491" s="919"/>
      <c r="C2491" s="919"/>
      <c r="D2491" s="919"/>
      <c r="E2491" s="919"/>
      <c r="F2491" s="919"/>
      <c r="G2491" s="920"/>
      <c r="H2491" s="440"/>
      <c r="I2491" s="441"/>
      <c r="J2491" s="426"/>
      <c r="K2491" s="426"/>
    </row>
    <row r="2492" spans="1:11">
      <c r="A2492" s="444"/>
      <c r="B2492" s="919"/>
      <c r="C2492" s="919"/>
      <c r="D2492" s="919"/>
      <c r="E2492" s="919"/>
      <c r="F2492" s="919"/>
      <c r="G2492" s="920"/>
      <c r="H2492" s="440"/>
      <c r="I2492" s="441"/>
      <c r="J2492" s="426"/>
      <c r="K2492" s="426"/>
    </row>
    <row r="2493" spans="1:11">
      <c r="A2493" s="444"/>
      <c r="B2493" s="919"/>
      <c r="C2493" s="919"/>
      <c r="D2493" s="919"/>
      <c r="E2493" s="919"/>
      <c r="F2493" s="919"/>
      <c r="G2493" s="920"/>
      <c r="H2493" s="440"/>
      <c r="I2493" s="441"/>
      <c r="J2493" s="426"/>
      <c r="K2493" s="426"/>
    </row>
    <row r="2494" spans="1:11">
      <c r="A2494" s="444"/>
      <c r="B2494" s="919"/>
      <c r="C2494" s="919"/>
      <c r="D2494" s="919"/>
      <c r="E2494" s="919"/>
      <c r="F2494" s="919"/>
      <c r="G2494" s="920"/>
      <c r="H2494" s="440"/>
      <c r="I2494" s="441"/>
      <c r="J2494" s="426"/>
      <c r="K2494" s="426"/>
    </row>
    <row r="2495" spans="1:11">
      <c r="A2495" s="445"/>
      <c r="B2495" s="879"/>
      <c r="C2495" s="879"/>
      <c r="D2495" s="879"/>
      <c r="E2495" s="879"/>
      <c r="F2495" s="879"/>
      <c r="G2495" s="880"/>
      <c r="H2495" s="446"/>
      <c r="I2495" s="447"/>
      <c r="J2495" s="434"/>
      <c r="K2495" s="434"/>
    </row>
    <row r="2496" spans="1:11" ht="15">
      <c r="A2496" s="448"/>
      <c r="C2496" s="667"/>
      <c r="D2496" s="833" t="s">
        <v>1263</v>
      </c>
      <c r="E2496" s="834"/>
      <c r="F2496" s="834"/>
      <c r="G2496" s="834"/>
      <c r="H2496" s="834"/>
      <c r="I2496" s="834"/>
      <c r="J2496" s="835"/>
      <c r="K2496" s="459"/>
    </row>
    <row r="2497" spans="1:11">
      <c r="A2497" s="448" t="s">
        <v>1264</v>
      </c>
      <c r="B2497" s="437"/>
      <c r="C2497" s="450">
        <v>96.300000000000011</v>
      </c>
      <c r="D2497" s="881" t="s">
        <v>1265</v>
      </c>
      <c r="E2497" s="882"/>
      <c r="F2497" s="882"/>
      <c r="G2497" s="882"/>
      <c r="H2497" s="882"/>
      <c r="I2497" s="882"/>
      <c r="J2497" s="883"/>
      <c r="K2497" s="449">
        <v>170.75</v>
      </c>
    </row>
    <row r="2498" spans="1:11">
      <c r="A2498" s="451"/>
      <c r="B2498" s="437"/>
      <c r="C2498" s="452"/>
      <c r="D2498" s="918" t="s">
        <v>1266</v>
      </c>
      <c r="E2498" s="918"/>
      <c r="F2498" s="834"/>
      <c r="G2498" s="834"/>
      <c r="H2498" s="834"/>
      <c r="I2498" s="834"/>
      <c r="J2498" s="835"/>
      <c r="K2498" s="449">
        <v>1.77</v>
      </c>
    </row>
    <row r="2499" spans="1:11">
      <c r="A2499" s="814" t="s">
        <v>1267</v>
      </c>
      <c r="B2499" s="815"/>
      <c r="C2499" s="815"/>
      <c r="D2499" s="815"/>
      <c r="E2499" s="815"/>
      <c r="F2499" s="818"/>
      <c r="G2499" s="820" t="s">
        <v>1268</v>
      </c>
      <c r="H2499" s="821"/>
      <c r="I2499" s="824" t="s">
        <v>1249</v>
      </c>
      <c r="J2499" s="813" t="s">
        <v>1269</v>
      </c>
      <c r="K2499" s="813" t="s">
        <v>1270</v>
      </c>
    </row>
    <row r="2500" spans="1:11">
      <c r="A2500" s="816"/>
      <c r="B2500" s="817"/>
      <c r="C2500" s="817"/>
      <c r="D2500" s="817"/>
      <c r="E2500" s="817"/>
      <c r="F2500" s="819"/>
      <c r="G2500" s="822"/>
      <c r="H2500" s="823"/>
      <c r="I2500" s="824"/>
      <c r="J2500" s="813"/>
      <c r="K2500" s="824"/>
    </row>
    <row r="2501" spans="1:11">
      <c r="A2501" s="444"/>
      <c r="B2501" s="421"/>
      <c r="C2501" s="421"/>
      <c r="D2501" s="421"/>
      <c r="E2501" s="421"/>
      <c r="F2501" s="414"/>
      <c r="G2501" s="825"/>
      <c r="H2501" s="826"/>
      <c r="I2501" s="453"/>
      <c r="J2501" s="454"/>
      <c r="K2501" s="455"/>
    </row>
    <row r="2502" spans="1:11">
      <c r="A2502" s="444"/>
      <c r="B2502" s="421"/>
      <c r="C2502" s="421"/>
      <c r="D2502" s="421"/>
      <c r="E2502" s="421"/>
      <c r="F2502" s="422"/>
      <c r="G2502" s="827"/>
      <c r="H2502" s="828"/>
      <c r="I2502" s="457"/>
      <c r="J2502" s="458"/>
      <c r="K2502" s="426"/>
    </row>
    <row r="2503" spans="1:11">
      <c r="A2503" s="444"/>
      <c r="B2503" s="421"/>
      <c r="C2503" s="421"/>
      <c r="D2503" s="421"/>
      <c r="E2503" s="421"/>
      <c r="F2503" s="422"/>
      <c r="G2503" s="827"/>
      <c r="H2503" s="828"/>
      <c r="I2503" s="457"/>
      <c r="J2503" s="458"/>
      <c r="K2503" s="426"/>
    </row>
    <row r="2504" spans="1:11">
      <c r="A2504" s="444"/>
      <c r="B2504" s="421"/>
      <c r="C2504" s="421"/>
      <c r="D2504" s="421"/>
      <c r="E2504" s="421"/>
      <c r="F2504" s="422"/>
      <c r="G2504" s="827"/>
      <c r="H2504" s="828"/>
      <c r="I2504" s="457"/>
      <c r="J2504" s="458"/>
      <c r="K2504" s="426"/>
    </row>
    <row r="2505" spans="1:11">
      <c r="A2505" s="833" t="s">
        <v>1271</v>
      </c>
      <c r="B2505" s="834"/>
      <c r="C2505" s="834"/>
      <c r="D2505" s="834"/>
      <c r="E2505" s="834"/>
      <c r="F2505" s="834"/>
      <c r="G2505" s="834"/>
      <c r="H2505" s="834"/>
      <c r="I2505" s="834"/>
      <c r="J2505" s="835"/>
      <c r="K2505" s="459"/>
    </row>
    <row r="2506" spans="1:11">
      <c r="A2506" s="814" t="s">
        <v>1272</v>
      </c>
      <c r="B2506" s="815"/>
      <c r="C2506" s="815"/>
      <c r="D2506" s="815"/>
      <c r="E2506" s="815"/>
      <c r="F2506" s="818"/>
      <c r="G2506" s="820" t="s">
        <v>1268</v>
      </c>
      <c r="H2506" s="821"/>
      <c r="I2506" s="824" t="s">
        <v>1249</v>
      </c>
      <c r="J2506" s="813" t="s">
        <v>1269</v>
      </c>
      <c r="K2506" s="813" t="s">
        <v>1270</v>
      </c>
    </row>
    <row r="2507" spans="1:11">
      <c r="A2507" s="816"/>
      <c r="B2507" s="817"/>
      <c r="C2507" s="817"/>
      <c r="D2507" s="817"/>
      <c r="E2507" s="817"/>
      <c r="F2507" s="819"/>
      <c r="G2507" s="822"/>
      <c r="H2507" s="823"/>
      <c r="I2507" s="824"/>
      <c r="J2507" s="813"/>
      <c r="K2507" s="824"/>
    </row>
    <row r="2508" spans="1:11">
      <c r="A2508" s="444"/>
      <c r="B2508" s="421"/>
      <c r="C2508" s="421"/>
      <c r="D2508" s="421"/>
      <c r="E2508" s="421"/>
      <c r="F2508" s="422"/>
      <c r="G2508" s="827"/>
      <c r="H2508" s="828"/>
      <c r="I2508" s="457"/>
      <c r="J2508" s="458"/>
      <c r="K2508" s="426"/>
    </row>
    <row r="2509" spans="1:11">
      <c r="A2509" s="444"/>
      <c r="B2509" s="421"/>
      <c r="C2509" s="421"/>
      <c r="D2509" s="421"/>
      <c r="E2509" s="421"/>
      <c r="F2509" s="422"/>
      <c r="G2509" s="827"/>
      <c r="H2509" s="828"/>
      <c r="I2509" s="457"/>
      <c r="J2509" s="458"/>
      <c r="K2509" s="426"/>
    </row>
    <row r="2510" spans="1:11">
      <c r="A2510" s="444"/>
      <c r="B2510" s="421"/>
      <c r="C2510" s="421"/>
      <c r="D2510" s="421"/>
      <c r="E2510" s="421"/>
      <c r="F2510" s="422"/>
      <c r="G2510" s="827"/>
      <c r="H2510" s="828"/>
      <c r="I2510" s="457"/>
      <c r="J2510" s="458"/>
      <c r="K2510" s="426"/>
    </row>
    <row r="2511" spans="1:11">
      <c r="A2511" s="445"/>
      <c r="B2511" s="429"/>
      <c r="C2511" s="429"/>
      <c r="D2511" s="429"/>
      <c r="E2511" s="429"/>
      <c r="F2511" s="430"/>
      <c r="G2511" s="831"/>
      <c r="H2511" s="832"/>
      <c r="I2511" s="460"/>
      <c r="J2511" s="461"/>
      <c r="K2511" s="434"/>
    </row>
    <row r="2512" spans="1:11">
      <c r="A2512" s="833" t="s">
        <v>1273</v>
      </c>
      <c r="B2512" s="834"/>
      <c r="C2512" s="834"/>
      <c r="D2512" s="834"/>
      <c r="E2512" s="834"/>
      <c r="F2512" s="834"/>
      <c r="G2512" s="834"/>
      <c r="H2512" s="834"/>
      <c r="I2512" s="834"/>
      <c r="J2512" s="835"/>
      <c r="K2512" s="459"/>
    </row>
    <row r="2513" spans="1:11">
      <c r="A2513" s="814" t="s">
        <v>1274</v>
      </c>
      <c r="B2513" s="815"/>
      <c r="C2513" s="815"/>
      <c r="D2513" s="815"/>
      <c r="E2513" s="815"/>
      <c r="F2513" s="818"/>
      <c r="G2513" s="820" t="s">
        <v>1268</v>
      </c>
      <c r="H2513" s="821"/>
      <c r="I2513" s="824" t="s">
        <v>1249</v>
      </c>
      <c r="J2513" s="813" t="s">
        <v>1269</v>
      </c>
      <c r="K2513" s="813" t="s">
        <v>1270</v>
      </c>
    </row>
    <row r="2514" spans="1:11">
      <c r="A2514" s="816"/>
      <c r="B2514" s="817"/>
      <c r="C2514" s="817"/>
      <c r="D2514" s="817"/>
      <c r="E2514" s="817"/>
      <c r="F2514" s="819"/>
      <c r="G2514" s="822"/>
      <c r="H2514" s="823"/>
      <c r="I2514" s="824"/>
      <c r="J2514" s="813"/>
      <c r="K2514" s="824"/>
    </row>
    <row r="2515" spans="1:11">
      <c r="A2515" s="444"/>
      <c r="B2515" s="421"/>
      <c r="C2515" s="421"/>
      <c r="D2515" s="421"/>
      <c r="E2515" s="421"/>
      <c r="F2515" s="422"/>
      <c r="G2515" s="827"/>
      <c r="H2515" s="828"/>
      <c r="I2515" s="457"/>
      <c r="J2515" s="458"/>
      <c r="K2515" s="426"/>
    </row>
    <row r="2516" spans="1:11">
      <c r="A2516" s="444"/>
      <c r="B2516" s="421"/>
      <c r="C2516" s="421"/>
      <c r="D2516" s="421"/>
      <c r="E2516" s="421"/>
      <c r="F2516" s="422"/>
      <c r="G2516" s="827"/>
      <c r="H2516" s="828"/>
      <c r="I2516" s="457"/>
      <c r="J2516" s="458"/>
      <c r="K2516" s="426"/>
    </row>
    <row r="2517" spans="1:11">
      <c r="A2517" s="444"/>
      <c r="B2517" s="421"/>
      <c r="C2517" s="421"/>
      <c r="D2517" s="421"/>
      <c r="E2517" s="421"/>
      <c r="F2517" s="422"/>
      <c r="G2517" s="827"/>
      <c r="H2517" s="828"/>
      <c r="I2517" s="457"/>
      <c r="J2517" s="458"/>
      <c r="K2517" s="426"/>
    </row>
    <row r="2518" spans="1:11">
      <c r="A2518" s="445"/>
      <c r="B2518" s="429"/>
      <c r="C2518" s="429"/>
      <c r="D2518" s="429"/>
      <c r="E2518" s="429"/>
      <c r="F2518" s="430"/>
      <c r="G2518" s="831"/>
      <c r="H2518" s="832"/>
      <c r="I2518" s="460"/>
      <c r="J2518" s="461"/>
      <c r="K2518" s="434"/>
    </row>
    <row r="2519" spans="1:11">
      <c r="A2519" s="833" t="s">
        <v>1275</v>
      </c>
      <c r="B2519" s="834"/>
      <c r="C2519" s="834"/>
      <c r="D2519" s="834"/>
      <c r="E2519" s="834"/>
      <c r="F2519" s="834"/>
      <c r="G2519" s="834"/>
      <c r="H2519" s="834"/>
      <c r="I2519" s="834"/>
      <c r="J2519" s="835"/>
      <c r="K2519" s="459"/>
    </row>
    <row r="2520" spans="1:11">
      <c r="A2520" s="814" t="s">
        <v>1276</v>
      </c>
      <c r="B2520" s="869"/>
      <c r="C2520" s="872" t="s">
        <v>1277</v>
      </c>
      <c r="D2520" s="462" t="s">
        <v>984</v>
      </c>
      <c r="E2520" s="874" t="s">
        <v>889</v>
      </c>
      <c r="F2520" s="874"/>
      <c r="G2520" s="875"/>
      <c r="H2520" s="876" t="s">
        <v>1278</v>
      </c>
      <c r="I2520" s="877"/>
      <c r="J2520" s="878"/>
      <c r="K2520" s="829" t="s">
        <v>1279</v>
      </c>
    </row>
    <row r="2521" spans="1:11">
      <c r="A2521" s="870"/>
      <c r="B2521" s="871"/>
      <c r="C2521" s="873"/>
      <c r="D2521" s="464"/>
      <c r="E2521" s="463" t="s">
        <v>1280</v>
      </c>
      <c r="F2521" s="465" t="s">
        <v>1281</v>
      </c>
      <c r="G2521" s="466" t="s">
        <v>1282</v>
      </c>
      <c r="H2521" s="463" t="s">
        <v>1280</v>
      </c>
      <c r="I2521" s="465" t="s">
        <v>1281</v>
      </c>
      <c r="J2521" s="465" t="s">
        <v>1282</v>
      </c>
      <c r="K2521" s="830"/>
    </row>
    <row r="2522" spans="1:11">
      <c r="A2522" s="467"/>
      <c r="B2522" s="414"/>
      <c r="C2522" s="468"/>
      <c r="D2522" s="469"/>
      <c r="E2522" s="470"/>
      <c r="F2522" s="471"/>
      <c r="G2522" s="472"/>
      <c r="H2522" s="456"/>
      <c r="I2522" s="456"/>
      <c r="J2522" s="473"/>
      <c r="K2522" s="455"/>
    </row>
    <row r="2523" spans="1:11">
      <c r="A2523" s="444"/>
      <c r="B2523" s="421"/>
      <c r="C2523" s="468"/>
      <c r="D2523" s="474"/>
      <c r="E2523" s="475"/>
      <c r="F2523" s="476"/>
      <c r="G2523" s="477"/>
      <c r="H2523" s="456"/>
      <c r="I2523" s="456"/>
      <c r="J2523" s="473"/>
      <c r="K2523" s="426"/>
    </row>
    <row r="2524" spans="1:11">
      <c r="A2524" s="444"/>
      <c r="B2524" s="421"/>
      <c r="C2524" s="468"/>
      <c r="D2524" s="474"/>
      <c r="E2524" s="475"/>
      <c r="F2524" s="476"/>
      <c r="G2524" s="477"/>
      <c r="H2524" s="456"/>
      <c r="I2524" s="456"/>
      <c r="J2524" s="473"/>
      <c r="K2524" s="426"/>
    </row>
    <row r="2525" spans="1:11">
      <c r="A2525" s="445"/>
      <c r="B2525" s="429"/>
      <c r="C2525" s="478"/>
      <c r="D2525" s="479"/>
      <c r="E2525" s="480"/>
      <c r="F2525" s="481"/>
      <c r="G2525" s="482"/>
      <c r="H2525" s="456"/>
      <c r="I2525" s="456"/>
      <c r="J2525" s="473"/>
      <c r="K2525" s="434"/>
    </row>
    <row r="2526" spans="1:11">
      <c r="A2526" s="811" t="s">
        <v>1283</v>
      </c>
      <c r="B2526" s="809"/>
      <c r="C2526" s="809"/>
      <c r="D2526" s="812"/>
      <c r="E2526" s="809"/>
      <c r="F2526" s="809"/>
      <c r="G2526" s="809"/>
      <c r="H2526" s="809"/>
      <c r="I2526" s="809"/>
      <c r="J2526" s="810"/>
      <c r="K2526" s="459"/>
    </row>
    <row r="2527" spans="1:11">
      <c r="A2527" s="808" t="s">
        <v>1284</v>
      </c>
      <c r="B2527" s="809"/>
      <c r="C2527" s="809"/>
      <c r="D2527" s="809"/>
      <c r="E2527" s="809"/>
      <c r="F2527" s="809"/>
      <c r="G2527" s="809"/>
      <c r="H2527" s="809"/>
      <c r="I2527" s="809"/>
      <c r="J2527" s="810"/>
      <c r="K2527" s="449">
        <v>1.77</v>
      </c>
    </row>
    <row r="2528" spans="1:11">
      <c r="A2528" s="808" t="s">
        <v>1225</v>
      </c>
      <c r="B2528" s="809"/>
      <c r="C2528" s="809"/>
      <c r="D2528" s="809"/>
      <c r="E2528" s="809"/>
      <c r="F2528" s="809"/>
      <c r="G2528" s="809"/>
      <c r="H2528" s="809"/>
      <c r="I2528" s="809"/>
      <c r="J2528" s="810"/>
      <c r="K2528" s="449">
        <v>0.36</v>
      </c>
    </row>
    <row r="2529" spans="1:11">
      <c r="A2529" s="808" t="s">
        <v>1285</v>
      </c>
      <c r="B2529" s="809"/>
      <c r="C2529" s="809"/>
      <c r="D2529" s="809"/>
      <c r="E2529" s="809"/>
      <c r="F2529" s="809"/>
      <c r="G2529" s="809"/>
      <c r="H2529" s="809"/>
      <c r="I2529" s="809"/>
      <c r="J2529" s="810"/>
      <c r="K2529" s="449">
        <v>2.13</v>
      </c>
    </row>
    <row r="2532" spans="1:11">
      <c r="A2532" s="937" t="s">
        <v>1226</v>
      </c>
      <c r="B2532" s="938"/>
      <c r="C2532" s="938"/>
      <c r="D2532" s="938"/>
      <c r="E2532" s="938"/>
      <c r="F2532" s="938"/>
      <c r="G2532" s="938"/>
      <c r="H2532" s="938"/>
      <c r="I2532" s="938"/>
      <c r="J2532" s="938"/>
      <c r="K2532" s="939"/>
    </row>
    <row r="2533" spans="1:11">
      <c r="A2533" s="393" t="s">
        <v>1227</v>
      </c>
      <c r="B2533" s="394"/>
      <c r="C2533" s="940"/>
      <c r="D2533" s="940"/>
      <c r="E2533" s="940"/>
      <c r="F2533" s="940"/>
      <c r="G2533" s="940"/>
      <c r="H2533" s="940"/>
      <c r="I2533" s="940"/>
      <c r="J2533" s="940"/>
      <c r="K2533" s="941"/>
    </row>
    <row r="2534" spans="1:11">
      <c r="A2534" s="393" t="s">
        <v>1228</v>
      </c>
      <c r="B2534" s="394"/>
      <c r="C2534" s="395" t="s">
        <v>1229</v>
      </c>
      <c r="E2534" s="942"/>
      <c r="F2534" s="942"/>
      <c r="G2534" s="942"/>
      <c r="H2534" s="397"/>
      <c r="I2534" s="395" t="s">
        <v>1230</v>
      </c>
      <c r="J2534" s="943"/>
      <c r="K2534" s="944"/>
    </row>
    <row r="2535" spans="1:11">
      <c r="A2535" s="398" t="s">
        <v>1231</v>
      </c>
      <c r="B2535" s="399" t="s">
        <v>1441</v>
      </c>
      <c r="C2535" s="400"/>
      <c r="D2535" s="400"/>
      <c r="E2535" s="400"/>
      <c r="F2535" s="400"/>
      <c r="G2535" s="400"/>
      <c r="H2535" s="400"/>
      <c r="I2535" s="400"/>
      <c r="J2535" s="400"/>
      <c r="K2535" s="401"/>
    </row>
    <row r="2536" spans="1:11">
      <c r="A2536" s="402" t="s">
        <v>1233</v>
      </c>
      <c r="B2536" s="403"/>
      <c r="D2536" s="404"/>
      <c r="E2536" s="404"/>
      <c r="F2536" s="404"/>
      <c r="G2536" s="404"/>
      <c r="H2536" s="404"/>
      <c r="I2536" s="405"/>
      <c r="J2536" s="406" t="s">
        <v>1234</v>
      </c>
      <c r="K2536" s="407"/>
    </row>
    <row r="2537" spans="1:11">
      <c r="A2537" s="929" t="s">
        <v>1442</v>
      </c>
      <c r="B2537" s="930"/>
      <c r="C2537" s="930"/>
      <c r="D2537" s="930"/>
      <c r="E2537" s="930"/>
      <c r="F2537" s="930"/>
      <c r="G2537" s="930"/>
      <c r="H2537" s="930"/>
      <c r="I2537" s="931"/>
      <c r="J2537" s="408" t="s">
        <v>1236</v>
      </c>
      <c r="K2537" s="407" t="s">
        <v>1355</v>
      </c>
    </row>
    <row r="2538" spans="1:11">
      <c r="A2538" s="870" t="s">
        <v>1238</v>
      </c>
      <c r="B2538" s="932"/>
      <c r="C2538" s="815"/>
      <c r="D2538" s="815"/>
      <c r="E2538" s="869"/>
      <c r="F2538" s="409" t="s">
        <v>1239</v>
      </c>
      <c r="G2538" s="933" t="s">
        <v>1240</v>
      </c>
      <c r="H2538" s="934"/>
      <c r="I2538" s="830" t="s">
        <v>1241</v>
      </c>
      <c r="J2538" s="830"/>
      <c r="K2538" s="925" t="s">
        <v>1242</v>
      </c>
    </row>
    <row r="2539" spans="1:11" ht="23.25" customHeight="1">
      <c r="A2539" s="870"/>
      <c r="B2539" s="932"/>
      <c r="C2539" s="932"/>
      <c r="D2539" s="932"/>
      <c r="E2539" s="871"/>
      <c r="F2539" s="409"/>
      <c r="G2539" s="409" t="s">
        <v>1243</v>
      </c>
      <c r="H2539" s="410" t="s">
        <v>1244</v>
      </c>
      <c r="I2539" s="497" t="s">
        <v>1245</v>
      </c>
      <c r="J2539" s="497" t="s">
        <v>1244</v>
      </c>
      <c r="K2539" s="926"/>
    </row>
    <row r="2540" spans="1:11">
      <c r="A2540" s="412">
        <v>30035</v>
      </c>
      <c r="B2540" s="413" t="s">
        <v>1292</v>
      </c>
      <c r="C2540" s="413"/>
      <c r="D2540" s="413"/>
      <c r="E2540" s="414"/>
      <c r="F2540" s="415">
        <v>1</v>
      </c>
      <c r="G2540" s="416">
        <v>1</v>
      </c>
      <c r="H2540" s="417">
        <v>0</v>
      </c>
      <c r="I2540" s="426">
        <v>239.55</v>
      </c>
      <c r="J2540" s="426">
        <v>58.79</v>
      </c>
      <c r="K2540" s="419">
        <v>239.55</v>
      </c>
    </row>
    <row r="2541" spans="1:11">
      <c r="A2541" s="420"/>
      <c r="B2541" s="421"/>
      <c r="C2541" s="421"/>
      <c r="D2541" s="421"/>
      <c r="E2541" s="422"/>
      <c r="F2541" s="423"/>
      <c r="G2541" s="424"/>
      <c r="H2541" s="425"/>
      <c r="I2541" s="426"/>
      <c r="J2541" s="426"/>
      <c r="K2541" s="427"/>
    </row>
    <row r="2542" spans="1:11" s="194" customFormat="1">
      <c r="A2542" s="420"/>
      <c r="B2542" s="421"/>
      <c r="C2542" s="421"/>
      <c r="D2542" s="421"/>
      <c r="E2542" s="422"/>
      <c r="F2542" s="423"/>
      <c r="G2542" s="424"/>
      <c r="H2542" s="425"/>
      <c r="I2542" s="426"/>
      <c r="J2542" s="426"/>
      <c r="K2542" s="427"/>
    </row>
    <row r="2543" spans="1:11" s="194" customFormat="1">
      <c r="A2543" s="420"/>
      <c r="B2543" s="421"/>
      <c r="C2543" s="421"/>
      <c r="D2543" s="421"/>
      <c r="E2543" s="422"/>
      <c r="F2543" s="423"/>
      <c r="G2543" s="424"/>
      <c r="H2543" s="425"/>
      <c r="I2543" s="426"/>
      <c r="J2543" s="426"/>
      <c r="K2543" s="427"/>
    </row>
    <row r="2544" spans="1:11" s="194" customFormat="1">
      <c r="A2544" s="420"/>
      <c r="B2544" s="421"/>
      <c r="C2544" s="421"/>
      <c r="D2544" s="421"/>
      <c r="E2544" s="422"/>
      <c r="F2544" s="423"/>
      <c r="G2544" s="424"/>
      <c r="H2544" s="425"/>
      <c r="I2544" s="426"/>
      <c r="J2544" s="426"/>
      <c r="K2544" s="427"/>
    </row>
    <row r="2545" spans="1:11" s="194" customFormat="1">
      <c r="A2545" s="420"/>
      <c r="B2545" s="421"/>
      <c r="C2545" s="421"/>
      <c r="D2545" s="421"/>
      <c r="E2545" s="422"/>
      <c r="F2545" s="423"/>
      <c r="G2545" s="424"/>
      <c r="H2545" s="425"/>
      <c r="I2545" s="426"/>
      <c r="J2545" s="426"/>
      <c r="K2545" s="427"/>
    </row>
    <row r="2546" spans="1:11" s="194" customFormat="1">
      <c r="A2546" s="420"/>
      <c r="B2546" s="421"/>
      <c r="C2546" s="421"/>
      <c r="D2546" s="421"/>
      <c r="E2546" s="422"/>
      <c r="F2546" s="423"/>
      <c r="G2546" s="424"/>
      <c r="H2546" s="425"/>
      <c r="I2546" s="426"/>
      <c r="J2546" s="426"/>
      <c r="K2546" s="427"/>
    </row>
    <row r="2547" spans="1:11" s="194" customFormat="1">
      <c r="A2547" s="428"/>
      <c r="B2547" s="429"/>
      <c r="C2547" s="429"/>
      <c r="D2547" s="429"/>
      <c r="E2547" s="430"/>
      <c r="F2547" s="431"/>
      <c r="G2547" s="432"/>
      <c r="H2547" s="433"/>
      <c r="I2547" s="434"/>
      <c r="J2547" s="434"/>
      <c r="K2547" s="435"/>
    </row>
    <row r="2548" spans="1:11" s="194" customFormat="1">
      <c r="A2548" s="935" t="s">
        <v>1247</v>
      </c>
      <c r="B2548" s="936"/>
      <c r="C2548" s="936"/>
      <c r="D2548" s="936"/>
      <c r="E2548" s="936"/>
      <c r="F2548" s="834"/>
      <c r="G2548" s="834"/>
      <c r="H2548" s="834"/>
      <c r="I2548" s="834"/>
      <c r="J2548" s="835"/>
      <c r="K2548" s="436">
        <v>239.55</v>
      </c>
    </row>
    <row r="2549" spans="1:11" s="194" customFormat="1">
      <c r="A2549" s="814" t="s">
        <v>1248</v>
      </c>
      <c r="B2549" s="815"/>
      <c r="C2549" s="815"/>
      <c r="D2549" s="815"/>
      <c r="E2549" s="815"/>
      <c r="F2549" s="437"/>
      <c r="G2549" s="437"/>
      <c r="H2549" s="921" t="s">
        <v>1239</v>
      </c>
      <c r="I2549" s="923" t="s">
        <v>1249</v>
      </c>
      <c r="J2549" s="925" t="s">
        <v>1250</v>
      </c>
      <c r="K2549" s="925" t="s">
        <v>1242</v>
      </c>
    </row>
    <row r="2550" spans="1:11" ht="15">
      <c r="A2550" s="816"/>
      <c r="B2550" s="817"/>
      <c r="C2550" s="817"/>
      <c r="D2550" s="817"/>
      <c r="E2550" s="817"/>
      <c r="F2550" s="438"/>
      <c r="G2550" s="666"/>
      <c r="H2550" s="922"/>
      <c r="I2550" s="924"/>
      <c r="J2550" s="926"/>
      <c r="K2550" s="926"/>
    </row>
    <row r="2551" spans="1:11">
      <c r="A2551" s="439">
        <v>20003</v>
      </c>
      <c r="B2551" s="927" t="s">
        <v>1306</v>
      </c>
      <c r="C2551" s="927"/>
      <c r="D2551" s="927"/>
      <c r="E2551" s="927"/>
      <c r="F2551" s="927"/>
      <c r="G2551" s="928"/>
      <c r="H2551" s="440">
        <v>2</v>
      </c>
      <c r="I2551" s="441" t="s">
        <v>1252</v>
      </c>
      <c r="J2551" s="442">
        <v>15.22</v>
      </c>
      <c r="K2551" s="442">
        <v>30.44</v>
      </c>
    </row>
    <row r="2552" spans="1:11">
      <c r="A2552" s="443">
        <v>11</v>
      </c>
      <c r="B2552" s="919" t="s">
        <v>1255</v>
      </c>
      <c r="C2552" s="919"/>
      <c r="D2552" s="919"/>
      <c r="E2552" s="919"/>
      <c r="F2552" s="919"/>
      <c r="G2552" s="920"/>
      <c r="H2552" s="440">
        <v>1.1200000000000001</v>
      </c>
      <c r="I2552" s="441" t="s">
        <v>1256</v>
      </c>
      <c r="J2552" s="442">
        <v>0</v>
      </c>
      <c r="K2552" s="442">
        <v>0.34</v>
      </c>
    </row>
    <row r="2553" spans="1:11">
      <c r="A2553" s="443">
        <v>12</v>
      </c>
      <c r="B2553" s="919" t="s">
        <v>1258</v>
      </c>
      <c r="C2553" s="919"/>
      <c r="D2553" s="919"/>
      <c r="E2553" s="919"/>
      <c r="F2553" s="919"/>
      <c r="G2553" s="920"/>
      <c r="H2553" s="440">
        <v>9.6</v>
      </c>
      <c r="I2553" s="441" t="s">
        <v>1256</v>
      </c>
      <c r="J2553" s="442">
        <v>0</v>
      </c>
      <c r="K2553" s="442">
        <v>2.92</v>
      </c>
    </row>
    <row r="2554" spans="1:11">
      <c r="A2554" s="443">
        <v>13</v>
      </c>
      <c r="B2554" s="919" t="s">
        <v>1260</v>
      </c>
      <c r="C2554" s="919"/>
      <c r="D2554" s="919"/>
      <c r="E2554" s="919"/>
      <c r="F2554" s="919"/>
      <c r="G2554" s="920"/>
      <c r="H2554" s="440">
        <v>4.79</v>
      </c>
      <c r="I2554" s="441" t="s">
        <v>1256</v>
      </c>
      <c r="J2554" s="442">
        <v>0</v>
      </c>
      <c r="K2554" s="442">
        <v>1.45</v>
      </c>
    </row>
    <row r="2555" spans="1:11">
      <c r="A2555" s="444"/>
      <c r="B2555" s="919"/>
      <c r="C2555" s="919"/>
      <c r="D2555" s="919"/>
      <c r="E2555" s="919"/>
      <c r="F2555" s="919"/>
      <c r="G2555" s="920"/>
      <c r="H2555" s="440"/>
      <c r="I2555" s="441"/>
      <c r="J2555" s="426"/>
      <c r="K2555" s="426"/>
    </row>
    <row r="2556" spans="1:11">
      <c r="A2556" s="444"/>
      <c r="B2556" s="919"/>
      <c r="C2556" s="919"/>
      <c r="D2556" s="919"/>
      <c r="E2556" s="919"/>
      <c r="F2556" s="919"/>
      <c r="G2556" s="920"/>
      <c r="H2556" s="440"/>
      <c r="I2556" s="441"/>
      <c r="J2556" s="426"/>
      <c r="K2556" s="426"/>
    </row>
    <row r="2557" spans="1:11">
      <c r="A2557" s="444"/>
      <c r="B2557" s="919"/>
      <c r="C2557" s="919"/>
      <c r="D2557" s="919"/>
      <c r="E2557" s="919"/>
      <c r="F2557" s="919"/>
      <c r="G2557" s="920"/>
      <c r="H2557" s="440"/>
      <c r="I2557" s="441"/>
      <c r="J2557" s="426"/>
      <c r="K2557" s="426"/>
    </row>
    <row r="2558" spans="1:11">
      <c r="A2558" s="445"/>
      <c r="B2558" s="879"/>
      <c r="C2558" s="879"/>
      <c r="D2558" s="879"/>
      <c r="E2558" s="879"/>
      <c r="F2558" s="879"/>
      <c r="G2558" s="880"/>
      <c r="H2558" s="446"/>
      <c r="I2558" s="447"/>
      <c r="J2558" s="434"/>
      <c r="K2558" s="434"/>
    </row>
    <row r="2559" spans="1:11" ht="15">
      <c r="A2559" s="448"/>
      <c r="C2559" s="667"/>
      <c r="D2559" s="833" t="s">
        <v>1263</v>
      </c>
      <c r="E2559" s="834"/>
      <c r="F2559" s="834"/>
      <c r="G2559" s="834"/>
      <c r="H2559" s="834"/>
      <c r="I2559" s="834"/>
      <c r="J2559" s="835"/>
      <c r="K2559" s="449">
        <v>35.150000000000006</v>
      </c>
    </row>
    <row r="2560" spans="1:11">
      <c r="A2560" s="448" t="s">
        <v>1264</v>
      </c>
      <c r="B2560" s="437"/>
      <c r="C2560" s="450">
        <v>236.25</v>
      </c>
      <c r="D2560" s="881" t="s">
        <v>1265</v>
      </c>
      <c r="E2560" s="882"/>
      <c r="F2560" s="882"/>
      <c r="G2560" s="882"/>
      <c r="H2560" s="882"/>
      <c r="I2560" s="882"/>
      <c r="J2560" s="883"/>
      <c r="K2560" s="449">
        <v>274.70000000000005</v>
      </c>
    </row>
    <row r="2561" spans="1:11">
      <c r="A2561" s="451"/>
      <c r="B2561" s="437"/>
      <c r="C2561" s="452"/>
      <c r="D2561" s="918" t="s">
        <v>1266</v>
      </c>
      <c r="E2561" s="918"/>
      <c r="F2561" s="834"/>
      <c r="G2561" s="834"/>
      <c r="H2561" s="834"/>
      <c r="I2561" s="834"/>
      <c r="J2561" s="835"/>
      <c r="K2561" s="449">
        <v>1.1599999999999999</v>
      </c>
    </row>
    <row r="2562" spans="1:11">
      <c r="A2562" s="814" t="s">
        <v>1267</v>
      </c>
      <c r="B2562" s="815"/>
      <c r="C2562" s="815"/>
      <c r="D2562" s="815"/>
      <c r="E2562" s="815"/>
      <c r="F2562" s="818"/>
      <c r="G2562" s="820" t="s">
        <v>1268</v>
      </c>
      <c r="H2562" s="821"/>
      <c r="I2562" s="824" t="s">
        <v>1249</v>
      </c>
      <c r="J2562" s="813" t="s">
        <v>1269</v>
      </c>
      <c r="K2562" s="813" t="s">
        <v>1270</v>
      </c>
    </row>
    <row r="2563" spans="1:11">
      <c r="A2563" s="816"/>
      <c r="B2563" s="817"/>
      <c r="C2563" s="817"/>
      <c r="D2563" s="817"/>
      <c r="E2563" s="817"/>
      <c r="F2563" s="819"/>
      <c r="G2563" s="822"/>
      <c r="H2563" s="823"/>
      <c r="I2563" s="824"/>
      <c r="J2563" s="813"/>
      <c r="K2563" s="824"/>
    </row>
    <row r="2564" spans="1:11">
      <c r="A2564" s="444"/>
      <c r="B2564" s="421"/>
      <c r="C2564" s="421"/>
      <c r="D2564" s="421"/>
      <c r="E2564" s="421"/>
      <c r="F2564" s="414"/>
      <c r="G2564" s="825"/>
      <c r="H2564" s="826"/>
      <c r="I2564" s="453"/>
      <c r="J2564" s="454"/>
      <c r="K2564" s="455"/>
    </row>
    <row r="2565" spans="1:11">
      <c r="A2565" s="444"/>
      <c r="B2565" s="421"/>
      <c r="C2565" s="421"/>
      <c r="D2565" s="421"/>
      <c r="E2565" s="421"/>
      <c r="F2565" s="422"/>
      <c r="G2565" s="827"/>
      <c r="H2565" s="828"/>
      <c r="I2565" s="457"/>
      <c r="J2565" s="458"/>
      <c r="K2565" s="426"/>
    </row>
    <row r="2566" spans="1:11">
      <c r="A2566" s="444"/>
      <c r="B2566" s="421"/>
      <c r="C2566" s="421"/>
      <c r="D2566" s="421"/>
      <c r="E2566" s="421"/>
      <c r="F2566" s="422"/>
      <c r="G2566" s="827"/>
      <c r="H2566" s="828"/>
      <c r="I2566" s="457"/>
      <c r="J2566" s="458"/>
      <c r="K2566" s="426"/>
    </row>
    <row r="2567" spans="1:11">
      <c r="A2567" s="444"/>
      <c r="B2567" s="421"/>
      <c r="C2567" s="421"/>
      <c r="D2567" s="421"/>
      <c r="E2567" s="421"/>
      <c r="F2567" s="422"/>
      <c r="G2567" s="827"/>
      <c r="H2567" s="828"/>
      <c r="I2567" s="457"/>
      <c r="J2567" s="458"/>
      <c r="K2567" s="426"/>
    </row>
    <row r="2568" spans="1:11">
      <c r="A2568" s="833" t="s">
        <v>1271</v>
      </c>
      <c r="B2568" s="834"/>
      <c r="C2568" s="834"/>
      <c r="D2568" s="834"/>
      <c r="E2568" s="834"/>
      <c r="F2568" s="834"/>
      <c r="G2568" s="834"/>
      <c r="H2568" s="834"/>
      <c r="I2568" s="834"/>
      <c r="J2568" s="835"/>
      <c r="K2568" s="459"/>
    </row>
    <row r="2569" spans="1:11">
      <c r="A2569" s="814" t="s">
        <v>1272</v>
      </c>
      <c r="B2569" s="815"/>
      <c r="C2569" s="815"/>
      <c r="D2569" s="815"/>
      <c r="E2569" s="815"/>
      <c r="F2569" s="818"/>
      <c r="G2569" s="820" t="s">
        <v>1268</v>
      </c>
      <c r="H2569" s="821"/>
      <c r="I2569" s="824" t="s">
        <v>1249</v>
      </c>
      <c r="J2569" s="813" t="s">
        <v>1269</v>
      </c>
      <c r="K2569" s="813" t="s">
        <v>1270</v>
      </c>
    </row>
    <row r="2570" spans="1:11">
      <c r="A2570" s="816"/>
      <c r="B2570" s="817"/>
      <c r="C2570" s="817"/>
      <c r="D2570" s="817"/>
      <c r="E2570" s="817"/>
      <c r="F2570" s="819"/>
      <c r="G2570" s="822"/>
      <c r="H2570" s="823"/>
      <c r="I2570" s="824"/>
      <c r="J2570" s="813"/>
      <c r="K2570" s="824"/>
    </row>
    <row r="2571" spans="1:11">
      <c r="A2571" s="444"/>
      <c r="B2571" s="421"/>
      <c r="C2571" s="421"/>
      <c r="D2571" s="421"/>
      <c r="E2571" s="421"/>
      <c r="F2571" s="422"/>
      <c r="G2571" s="827"/>
      <c r="H2571" s="828"/>
      <c r="I2571" s="457"/>
      <c r="J2571" s="458"/>
      <c r="K2571" s="426"/>
    </row>
    <row r="2572" spans="1:11">
      <c r="A2572" s="444"/>
      <c r="B2572" s="421"/>
      <c r="C2572" s="421"/>
      <c r="D2572" s="421"/>
      <c r="E2572" s="421"/>
      <c r="F2572" s="422"/>
      <c r="G2572" s="827"/>
      <c r="H2572" s="828"/>
      <c r="I2572" s="457"/>
      <c r="J2572" s="458"/>
      <c r="K2572" s="426"/>
    </row>
    <row r="2573" spans="1:11">
      <c r="A2573" s="444"/>
      <c r="B2573" s="421"/>
      <c r="C2573" s="421"/>
      <c r="D2573" s="421"/>
      <c r="E2573" s="421"/>
      <c r="F2573" s="422"/>
      <c r="G2573" s="827"/>
      <c r="H2573" s="828"/>
      <c r="I2573" s="457"/>
      <c r="J2573" s="458"/>
      <c r="K2573" s="426"/>
    </row>
    <row r="2574" spans="1:11">
      <c r="A2574" s="445"/>
      <c r="B2574" s="429"/>
      <c r="C2574" s="429"/>
      <c r="D2574" s="429"/>
      <c r="E2574" s="429"/>
      <c r="F2574" s="430"/>
      <c r="G2574" s="831"/>
      <c r="H2574" s="832"/>
      <c r="I2574" s="460"/>
      <c r="J2574" s="461"/>
      <c r="K2574" s="434"/>
    </row>
    <row r="2575" spans="1:11">
      <c r="A2575" s="833" t="s">
        <v>1273</v>
      </c>
      <c r="B2575" s="834"/>
      <c r="C2575" s="834"/>
      <c r="D2575" s="834"/>
      <c r="E2575" s="834"/>
      <c r="F2575" s="834"/>
      <c r="G2575" s="834"/>
      <c r="H2575" s="834"/>
      <c r="I2575" s="834"/>
      <c r="J2575" s="835"/>
      <c r="K2575" s="459"/>
    </row>
    <row r="2576" spans="1:11">
      <c r="A2576" s="814" t="s">
        <v>1274</v>
      </c>
      <c r="B2576" s="815"/>
      <c r="C2576" s="815"/>
      <c r="D2576" s="815"/>
      <c r="E2576" s="815"/>
      <c r="F2576" s="818"/>
      <c r="G2576" s="820" t="s">
        <v>1268</v>
      </c>
      <c r="H2576" s="821"/>
      <c r="I2576" s="824" t="s">
        <v>1249</v>
      </c>
      <c r="J2576" s="813" t="s">
        <v>1269</v>
      </c>
      <c r="K2576" s="813" t="s">
        <v>1270</v>
      </c>
    </row>
    <row r="2577" spans="1:11">
      <c r="A2577" s="816"/>
      <c r="B2577" s="817"/>
      <c r="C2577" s="817"/>
      <c r="D2577" s="817"/>
      <c r="E2577" s="817"/>
      <c r="F2577" s="819"/>
      <c r="G2577" s="822"/>
      <c r="H2577" s="823"/>
      <c r="I2577" s="824"/>
      <c r="J2577" s="813"/>
      <c r="K2577" s="824"/>
    </row>
    <row r="2578" spans="1:11">
      <c r="A2578" s="444"/>
      <c r="B2578" s="421"/>
      <c r="C2578" s="421"/>
      <c r="D2578" s="421"/>
      <c r="E2578" s="421"/>
      <c r="F2578" s="422"/>
      <c r="G2578" s="827"/>
      <c r="H2578" s="828"/>
      <c r="I2578" s="457"/>
      <c r="J2578" s="458"/>
      <c r="K2578" s="426"/>
    </row>
    <row r="2579" spans="1:11">
      <c r="A2579" s="444"/>
      <c r="B2579" s="421"/>
      <c r="C2579" s="421"/>
      <c r="D2579" s="421"/>
      <c r="E2579" s="421"/>
      <c r="F2579" s="422"/>
      <c r="G2579" s="827"/>
      <c r="H2579" s="828"/>
      <c r="I2579" s="457"/>
      <c r="J2579" s="458"/>
      <c r="K2579" s="426"/>
    </row>
    <row r="2580" spans="1:11">
      <c r="A2580" s="444"/>
      <c r="B2580" s="421"/>
      <c r="C2580" s="421"/>
      <c r="D2580" s="421"/>
      <c r="E2580" s="421"/>
      <c r="F2580" s="422"/>
      <c r="G2580" s="827"/>
      <c r="H2580" s="828"/>
      <c r="I2580" s="457"/>
      <c r="J2580" s="458"/>
      <c r="K2580" s="426"/>
    </row>
    <row r="2581" spans="1:11">
      <c r="A2581" s="445"/>
      <c r="B2581" s="429"/>
      <c r="C2581" s="429"/>
      <c r="D2581" s="429"/>
      <c r="E2581" s="429"/>
      <c r="F2581" s="430"/>
      <c r="G2581" s="831"/>
      <c r="H2581" s="832"/>
      <c r="I2581" s="460"/>
      <c r="J2581" s="461"/>
      <c r="K2581" s="434"/>
    </row>
    <row r="2582" spans="1:11">
      <c r="A2582" s="833" t="s">
        <v>1275</v>
      </c>
      <c r="B2582" s="834"/>
      <c r="C2582" s="834"/>
      <c r="D2582" s="834"/>
      <c r="E2582" s="834"/>
      <c r="F2582" s="834"/>
      <c r="G2582" s="834"/>
      <c r="H2582" s="834"/>
      <c r="I2582" s="834"/>
      <c r="J2582" s="835"/>
      <c r="K2582" s="459"/>
    </row>
    <row r="2583" spans="1:11">
      <c r="A2583" s="814" t="s">
        <v>1276</v>
      </c>
      <c r="B2583" s="869"/>
      <c r="C2583" s="872" t="s">
        <v>1277</v>
      </c>
      <c r="D2583" s="462" t="s">
        <v>984</v>
      </c>
      <c r="E2583" s="874" t="s">
        <v>889</v>
      </c>
      <c r="F2583" s="874"/>
      <c r="G2583" s="875"/>
      <c r="H2583" s="876" t="s">
        <v>1278</v>
      </c>
      <c r="I2583" s="877"/>
      <c r="J2583" s="878"/>
      <c r="K2583" s="829" t="s">
        <v>1279</v>
      </c>
    </row>
    <row r="2584" spans="1:11">
      <c r="A2584" s="870"/>
      <c r="B2584" s="871"/>
      <c r="C2584" s="873"/>
      <c r="D2584" s="464"/>
      <c r="E2584" s="463" t="s">
        <v>1280</v>
      </c>
      <c r="F2584" s="465" t="s">
        <v>1281</v>
      </c>
      <c r="G2584" s="466" t="s">
        <v>1282</v>
      </c>
      <c r="H2584" s="463" t="s">
        <v>1280</v>
      </c>
      <c r="I2584" s="465" t="s">
        <v>1281</v>
      </c>
      <c r="J2584" s="465" t="s">
        <v>1282</v>
      </c>
      <c r="K2584" s="830"/>
    </row>
    <row r="2585" spans="1:11">
      <c r="A2585" s="467"/>
      <c r="B2585" s="414"/>
      <c r="C2585" s="468"/>
      <c r="D2585" s="469"/>
      <c r="E2585" s="470"/>
      <c r="F2585" s="471"/>
      <c r="G2585" s="472"/>
      <c r="H2585" s="456"/>
      <c r="I2585" s="456"/>
      <c r="J2585" s="473"/>
      <c r="K2585" s="455"/>
    </row>
    <row r="2586" spans="1:11">
      <c r="A2586" s="444"/>
      <c r="B2586" s="421"/>
      <c r="C2586" s="468"/>
      <c r="D2586" s="474"/>
      <c r="E2586" s="475"/>
      <c r="F2586" s="476"/>
      <c r="G2586" s="477"/>
      <c r="H2586" s="456"/>
      <c r="I2586" s="456"/>
      <c r="J2586" s="473"/>
      <c r="K2586" s="426"/>
    </row>
    <row r="2587" spans="1:11">
      <c r="A2587" s="444"/>
      <c r="B2587" s="421"/>
      <c r="C2587" s="468"/>
      <c r="D2587" s="474"/>
      <c r="E2587" s="475"/>
      <c r="F2587" s="476"/>
      <c r="G2587" s="477"/>
      <c r="H2587" s="456"/>
      <c r="I2587" s="456"/>
      <c r="J2587" s="473"/>
      <c r="K2587" s="426"/>
    </row>
    <row r="2588" spans="1:11">
      <c r="A2588" s="445"/>
      <c r="B2588" s="429"/>
      <c r="C2588" s="478"/>
      <c r="D2588" s="479"/>
      <c r="E2588" s="480"/>
      <c r="F2588" s="481"/>
      <c r="G2588" s="482"/>
      <c r="H2588" s="456"/>
      <c r="I2588" s="456"/>
      <c r="J2588" s="473"/>
      <c r="K2588" s="434"/>
    </row>
    <row r="2589" spans="1:11">
      <c r="A2589" s="811" t="s">
        <v>1283</v>
      </c>
      <c r="B2589" s="809"/>
      <c r="C2589" s="809"/>
      <c r="D2589" s="812"/>
      <c r="E2589" s="809"/>
      <c r="F2589" s="809"/>
      <c r="G2589" s="809"/>
      <c r="H2589" s="809"/>
      <c r="I2589" s="809"/>
      <c r="J2589" s="810"/>
      <c r="K2589" s="459"/>
    </row>
    <row r="2590" spans="1:11">
      <c r="A2590" s="808" t="s">
        <v>1284</v>
      </c>
      <c r="B2590" s="809"/>
      <c r="C2590" s="809"/>
      <c r="D2590" s="809"/>
      <c r="E2590" s="809"/>
      <c r="F2590" s="809"/>
      <c r="G2590" s="809"/>
      <c r="H2590" s="809"/>
      <c r="I2590" s="809"/>
      <c r="J2590" s="810"/>
      <c r="K2590" s="449">
        <v>1.1599999999999999</v>
      </c>
    </row>
    <row r="2591" spans="1:11">
      <c r="A2591" s="808" t="s">
        <v>1225</v>
      </c>
      <c r="B2591" s="809"/>
      <c r="C2591" s="809"/>
      <c r="D2591" s="809"/>
      <c r="E2591" s="809"/>
      <c r="F2591" s="809"/>
      <c r="G2591" s="809"/>
      <c r="H2591" s="809"/>
      <c r="I2591" s="809"/>
      <c r="J2591" s="810"/>
      <c r="K2591" s="449">
        <v>0.23</v>
      </c>
    </row>
    <row r="2592" spans="1:11">
      <c r="A2592" s="808" t="s">
        <v>1285</v>
      </c>
      <c r="B2592" s="809"/>
      <c r="C2592" s="809"/>
      <c r="D2592" s="809"/>
      <c r="E2592" s="809"/>
      <c r="F2592" s="809"/>
      <c r="G2592" s="809"/>
      <c r="H2592" s="809"/>
      <c r="I2592" s="809"/>
      <c r="J2592" s="810"/>
      <c r="K2592" s="449">
        <v>1.39</v>
      </c>
    </row>
    <row r="2595" spans="1:11">
      <c r="A2595" s="937" t="s">
        <v>1226</v>
      </c>
      <c r="B2595" s="938"/>
      <c r="C2595" s="938"/>
      <c r="D2595" s="938"/>
      <c r="E2595" s="938"/>
      <c r="F2595" s="938"/>
      <c r="G2595" s="938"/>
      <c r="H2595" s="938"/>
      <c r="I2595" s="938"/>
      <c r="J2595" s="938"/>
      <c r="K2595" s="939"/>
    </row>
    <row r="2596" spans="1:11">
      <c r="A2596" s="393" t="s">
        <v>1227</v>
      </c>
      <c r="B2596" s="394"/>
      <c r="C2596" s="940"/>
      <c r="D2596" s="940"/>
      <c r="E2596" s="940"/>
      <c r="F2596" s="940"/>
      <c r="G2596" s="940"/>
      <c r="H2596" s="940"/>
      <c r="I2596" s="940"/>
      <c r="J2596" s="940"/>
      <c r="K2596" s="941"/>
    </row>
    <row r="2597" spans="1:11">
      <c r="A2597" s="393" t="s">
        <v>1228</v>
      </c>
      <c r="B2597" s="394"/>
      <c r="C2597" s="395" t="s">
        <v>1229</v>
      </c>
      <c r="E2597" s="942"/>
      <c r="F2597" s="942"/>
      <c r="G2597" s="942"/>
      <c r="H2597" s="397"/>
      <c r="I2597" s="395" t="s">
        <v>1230</v>
      </c>
      <c r="J2597" s="943"/>
      <c r="K2597" s="944"/>
    </row>
    <row r="2598" spans="1:11">
      <c r="A2598" s="398" t="s">
        <v>1231</v>
      </c>
      <c r="B2598" s="399" t="s">
        <v>1443</v>
      </c>
      <c r="C2598" s="400"/>
      <c r="D2598" s="400"/>
      <c r="E2598" s="400"/>
      <c r="F2598" s="400"/>
      <c r="G2598" s="400"/>
      <c r="H2598" s="400"/>
      <c r="I2598" s="400"/>
      <c r="J2598" s="400"/>
      <c r="K2598" s="401"/>
    </row>
    <row r="2599" spans="1:11">
      <c r="A2599" s="402" t="s">
        <v>1233</v>
      </c>
      <c r="B2599" s="403"/>
      <c r="D2599" s="404"/>
      <c r="E2599" s="404"/>
      <c r="F2599" s="404"/>
      <c r="G2599" s="404"/>
      <c r="H2599" s="404"/>
      <c r="I2599" s="405"/>
      <c r="J2599" s="406" t="s">
        <v>1234</v>
      </c>
      <c r="K2599" s="407"/>
    </row>
    <row r="2600" spans="1:11">
      <c r="A2600" s="929" t="s">
        <v>1444</v>
      </c>
      <c r="B2600" s="930"/>
      <c r="C2600" s="930"/>
      <c r="D2600" s="930"/>
      <c r="E2600" s="930"/>
      <c r="F2600" s="930"/>
      <c r="G2600" s="930"/>
      <c r="H2600" s="930"/>
      <c r="I2600" s="931"/>
      <c r="J2600" s="408" t="s">
        <v>1236</v>
      </c>
      <c r="K2600" s="407" t="s">
        <v>1237</v>
      </c>
    </row>
    <row r="2601" spans="1:11">
      <c r="A2601" s="870" t="s">
        <v>1238</v>
      </c>
      <c r="B2601" s="932"/>
      <c r="C2601" s="815"/>
      <c r="D2601" s="815"/>
      <c r="E2601" s="869"/>
      <c r="F2601" s="409" t="s">
        <v>1239</v>
      </c>
      <c r="G2601" s="933" t="s">
        <v>1240</v>
      </c>
      <c r="H2601" s="934"/>
      <c r="I2601" s="830" t="s">
        <v>1241</v>
      </c>
      <c r="J2601" s="830"/>
      <c r="K2601" s="925" t="s">
        <v>1242</v>
      </c>
    </row>
    <row r="2602" spans="1:11" ht="23.25" customHeight="1">
      <c r="A2602" s="870"/>
      <c r="B2602" s="932"/>
      <c r="C2602" s="932"/>
      <c r="D2602" s="932"/>
      <c r="E2602" s="871"/>
      <c r="F2602" s="409"/>
      <c r="G2602" s="409" t="s">
        <v>1243</v>
      </c>
      <c r="H2602" s="410" t="s">
        <v>1244</v>
      </c>
      <c r="I2602" s="497" t="s">
        <v>1245</v>
      </c>
      <c r="J2602" s="497" t="s">
        <v>1244</v>
      </c>
      <c r="K2602" s="926"/>
    </row>
    <row r="2603" spans="1:11">
      <c r="A2603" s="412">
        <v>30035</v>
      </c>
      <c r="B2603" s="413" t="s">
        <v>1292</v>
      </c>
      <c r="C2603" s="413"/>
      <c r="D2603" s="413"/>
      <c r="E2603" s="414"/>
      <c r="F2603" s="415">
        <v>1</v>
      </c>
      <c r="G2603" s="416">
        <v>0.15</v>
      </c>
      <c r="H2603" s="417">
        <v>0.85</v>
      </c>
      <c r="I2603" s="426">
        <v>239.55</v>
      </c>
      <c r="J2603" s="426">
        <v>58.79</v>
      </c>
      <c r="K2603" s="419">
        <v>85.9</v>
      </c>
    </row>
    <row r="2604" spans="1:11">
      <c r="A2604" s="420"/>
      <c r="B2604" s="421"/>
      <c r="C2604" s="421"/>
      <c r="D2604" s="421"/>
      <c r="E2604" s="422"/>
      <c r="F2604" s="423"/>
      <c r="G2604" s="424"/>
      <c r="H2604" s="425"/>
      <c r="I2604" s="426"/>
      <c r="J2604" s="426"/>
      <c r="K2604" s="427"/>
    </row>
    <row r="2605" spans="1:11" s="194" customFormat="1">
      <c r="A2605" s="420"/>
      <c r="B2605" s="421"/>
      <c r="C2605" s="421"/>
      <c r="D2605" s="421"/>
      <c r="E2605" s="422"/>
      <c r="F2605" s="423"/>
      <c r="G2605" s="424"/>
      <c r="H2605" s="425"/>
      <c r="I2605" s="426"/>
      <c r="J2605" s="426"/>
      <c r="K2605" s="427"/>
    </row>
    <row r="2606" spans="1:11" s="194" customFormat="1">
      <c r="A2606" s="420"/>
      <c r="B2606" s="421"/>
      <c r="C2606" s="421"/>
      <c r="D2606" s="421"/>
      <c r="E2606" s="422"/>
      <c r="F2606" s="423"/>
      <c r="G2606" s="424"/>
      <c r="H2606" s="425"/>
      <c r="I2606" s="426"/>
      <c r="J2606" s="426"/>
      <c r="K2606" s="427"/>
    </row>
    <row r="2607" spans="1:11" s="194" customFormat="1">
      <c r="A2607" s="420"/>
      <c r="B2607" s="421"/>
      <c r="C2607" s="421"/>
      <c r="D2607" s="421"/>
      <c r="E2607" s="422"/>
      <c r="F2607" s="423"/>
      <c r="G2607" s="424"/>
      <c r="H2607" s="425"/>
      <c r="I2607" s="426"/>
      <c r="J2607" s="426"/>
      <c r="K2607" s="427"/>
    </row>
    <row r="2608" spans="1:11" s="194" customFormat="1">
      <c r="A2608" s="420"/>
      <c r="B2608" s="421"/>
      <c r="C2608" s="421"/>
      <c r="D2608" s="421"/>
      <c r="E2608" s="422"/>
      <c r="F2608" s="423"/>
      <c r="G2608" s="424"/>
      <c r="H2608" s="425"/>
      <c r="I2608" s="426"/>
      <c r="J2608" s="426"/>
      <c r="K2608" s="427"/>
    </row>
    <row r="2609" spans="1:11" s="194" customFormat="1">
      <c r="A2609" s="420"/>
      <c r="B2609" s="421"/>
      <c r="C2609" s="421"/>
      <c r="D2609" s="421"/>
      <c r="E2609" s="422"/>
      <c r="F2609" s="423"/>
      <c r="G2609" s="424"/>
      <c r="H2609" s="425"/>
      <c r="I2609" s="426"/>
      <c r="J2609" s="426"/>
      <c r="K2609" s="427"/>
    </row>
    <row r="2610" spans="1:11" s="194" customFormat="1">
      <c r="A2610" s="428"/>
      <c r="B2610" s="429"/>
      <c r="C2610" s="429"/>
      <c r="D2610" s="429"/>
      <c r="E2610" s="430"/>
      <c r="F2610" s="431"/>
      <c r="G2610" s="432"/>
      <c r="H2610" s="433"/>
      <c r="I2610" s="434"/>
      <c r="J2610" s="434"/>
      <c r="K2610" s="435"/>
    </row>
    <row r="2611" spans="1:11" s="194" customFormat="1">
      <c r="A2611" s="935" t="s">
        <v>1247</v>
      </c>
      <c r="B2611" s="936"/>
      <c r="C2611" s="936"/>
      <c r="D2611" s="936"/>
      <c r="E2611" s="936"/>
      <c r="F2611" s="834"/>
      <c r="G2611" s="834"/>
      <c r="H2611" s="834"/>
      <c r="I2611" s="834"/>
      <c r="J2611" s="835"/>
      <c r="K2611" s="436">
        <v>85.9</v>
      </c>
    </row>
    <row r="2612" spans="1:11" s="194" customFormat="1">
      <c r="A2612" s="814" t="s">
        <v>1248</v>
      </c>
      <c r="B2612" s="815"/>
      <c r="C2612" s="815"/>
      <c r="D2612" s="815"/>
      <c r="E2612" s="815"/>
      <c r="F2612" s="437"/>
      <c r="G2612" s="437"/>
      <c r="H2612" s="921" t="s">
        <v>1239</v>
      </c>
      <c r="I2612" s="923" t="s">
        <v>1249</v>
      </c>
      <c r="J2612" s="925" t="s">
        <v>1250</v>
      </c>
      <c r="K2612" s="925" t="s">
        <v>1242</v>
      </c>
    </row>
    <row r="2613" spans="1:11" ht="15">
      <c r="A2613" s="816"/>
      <c r="B2613" s="817"/>
      <c r="C2613" s="817"/>
      <c r="D2613" s="817"/>
      <c r="E2613" s="817"/>
      <c r="F2613" s="438"/>
      <c r="G2613" s="666"/>
      <c r="H2613" s="922"/>
      <c r="I2613" s="924"/>
      <c r="J2613" s="926"/>
      <c r="K2613" s="926"/>
    </row>
    <row r="2614" spans="1:11" ht="15.75" customHeight="1">
      <c r="A2614" s="439">
        <v>20002</v>
      </c>
      <c r="B2614" s="927" t="s">
        <v>1251</v>
      </c>
      <c r="C2614" s="927"/>
      <c r="D2614" s="927"/>
      <c r="E2614" s="927"/>
      <c r="F2614" s="927"/>
      <c r="G2614" s="928"/>
      <c r="H2614" s="440">
        <v>0.5</v>
      </c>
      <c r="I2614" s="441" t="s">
        <v>1252</v>
      </c>
      <c r="J2614" s="442">
        <v>24.3</v>
      </c>
      <c r="K2614" s="442">
        <v>12.15</v>
      </c>
    </row>
    <row r="2615" spans="1:11" ht="21.75" customHeight="1">
      <c r="A2615" s="443">
        <v>20031</v>
      </c>
      <c r="B2615" s="919" t="s">
        <v>1253</v>
      </c>
      <c r="C2615" s="919"/>
      <c r="D2615" s="919"/>
      <c r="E2615" s="919"/>
      <c r="F2615" s="919"/>
      <c r="G2615" s="920"/>
      <c r="H2615" s="440">
        <v>10</v>
      </c>
      <c r="I2615" s="441" t="s">
        <v>1252</v>
      </c>
      <c r="J2615" s="442">
        <v>13.64</v>
      </c>
      <c r="K2615" s="442">
        <v>136.4</v>
      </c>
    </row>
    <row r="2616" spans="1:11">
      <c r="A2616" s="443">
        <v>11</v>
      </c>
      <c r="B2616" s="919" t="s">
        <v>1255</v>
      </c>
      <c r="C2616" s="919"/>
      <c r="D2616" s="919"/>
      <c r="E2616" s="919"/>
      <c r="F2616" s="919"/>
      <c r="G2616" s="920"/>
      <c r="H2616" s="440">
        <v>1.1200000000000001</v>
      </c>
      <c r="I2616" s="441" t="s">
        <v>1256</v>
      </c>
      <c r="J2616" s="442">
        <v>0</v>
      </c>
      <c r="K2616" s="442">
        <v>1.66</v>
      </c>
    </row>
    <row r="2617" spans="1:11">
      <c r="A2617" s="443">
        <v>12</v>
      </c>
      <c r="B2617" s="919" t="s">
        <v>1258</v>
      </c>
      <c r="C2617" s="919"/>
      <c r="D2617" s="919"/>
      <c r="E2617" s="919"/>
      <c r="F2617" s="919"/>
      <c r="G2617" s="920"/>
      <c r="H2617" s="440">
        <v>9.6</v>
      </c>
      <c r="I2617" s="441" t="s">
        <v>1256</v>
      </c>
      <c r="J2617" s="442">
        <v>0</v>
      </c>
      <c r="K2617" s="442">
        <v>14.26</v>
      </c>
    </row>
    <row r="2618" spans="1:11">
      <c r="A2618" s="443">
        <v>13</v>
      </c>
      <c r="B2618" s="919" t="s">
        <v>1260</v>
      </c>
      <c r="C2618" s="919"/>
      <c r="D2618" s="919"/>
      <c r="E2618" s="919"/>
      <c r="F2618" s="919"/>
      <c r="G2618" s="920"/>
      <c r="H2618" s="440">
        <v>4.79</v>
      </c>
      <c r="I2618" s="441" t="s">
        <v>1256</v>
      </c>
      <c r="J2618" s="442">
        <v>0</v>
      </c>
      <c r="K2618" s="442">
        <v>7.11</v>
      </c>
    </row>
    <row r="2619" spans="1:11">
      <c r="A2619" s="443">
        <v>14</v>
      </c>
      <c r="B2619" s="919" t="s">
        <v>1262</v>
      </c>
      <c r="C2619" s="919"/>
      <c r="D2619" s="919"/>
      <c r="E2619" s="919"/>
      <c r="F2619" s="919"/>
      <c r="G2619" s="920"/>
      <c r="H2619" s="440">
        <v>5</v>
      </c>
      <c r="I2619" s="441" t="s">
        <v>1256</v>
      </c>
      <c r="J2619" s="442">
        <v>0</v>
      </c>
      <c r="K2619" s="442">
        <v>7.42</v>
      </c>
    </row>
    <row r="2620" spans="1:11">
      <c r="A2620" s="444"/>
      <c r="B2620" s="919"/>
      <c r="C2620" s="919"/>
      <c r="D2620" s="919"/>
      <c r="E2620" s="919"/>
      <c r="F2620" s="919"/>
      <c r="G2620" s="920"/>
      <c r="H2620" s="440"/>
      <c r="I2620" s="441"/>
      <c r="J2620" s="426"/>
      <c r="K2620" s="426"/>
    </row>
    <row r="2621" spans="1:11">
      <c r="A2621" s="445"/>
      <c r="B2621" s="879"/>
      <c r="C2621" s="879"/>
      <c r="D2621" s="879"/>
      <c r="E2621" s="879"/>
      <c r="F2621" s="879"/>
      <c r="G2621" s="880"/>
      <c r="H2621" s="446"/>
      <c r="I2621" s="447"/>
      <c r="J2621" s="434"/>
      <c r="K2621" s="434"/>
    </row>
    <row r="2622" spans="1:11" ht="15">
      <c r="A2622" s="448"/>
      <c r="C2622" s="667"/>
      <c r="D2622" s="833" t="s">
        <v>1263</v>
      </c>
      <c r="E2622" s="834"/>
      <c r="F2622" s="834"/>
      <c r="G2622" s="834"/>
      <c r="H2622" s="834"/>
      <c r="I2622" s="834"/>
      <c r="J2622" s="835"/>
      <c r="K2622" s="449">
        <v>179</v>
      </c>
    </row>
    <row r="2623" spans="1:11">
      <c r="A2623" s="448" t="s">
        <v>1264</v>
      </c>
      <c r="B2623" s="437"/>
      <c r="C2623" s="450">
        <v>105</v>
      </c>
      <c r="D2623" s="881" t="s">
        <v>1265</v>
      </c>
      <c r="E2623" s="882"/>
      <c r="F2623" s="882"/>
      <c r="G2623" s="882"/>
      <c r="H2623" s="882"/>
      <c r="I2623" s="882"/>
      <c r="J2623" s="883"/>
      <c r="K2623" s="449">
        <v>264.89999999999998</v>
      </c>
    </row>
    <row r="2624" spans="1:11">
      <c r="A2624" s="451"/>
      <c r="B2624" s="437"/>
      <c r="C2624" s="452"/>
      <c r="D2624" s="918" t="s">
        <v>1266</v>
      </c>
      <c r="E2624" s="918"/>
      <c r="F2624" s="834"/>
      <c r="G2624" s="834"/>
      <c r="H2624" s="834"/>
      <c r="I2624" s="834"/>
      <c r="J2624" s="835"/>
      <c r="K2624" s="449">
        <v>2.52</v>
      </c>
    </row>
    <row r="2625" spans="1:11">
      <c r="A2625" s="814" t="s">
        <v>1267</v>
      </c>
      <c r="B2625" s="815"/>
      <c r="C2625" s="815"/>
      <c r="D2625" s="815"/>
      <c r="E2625" s="815"/>
      <c r="F2625" s="818"/>
      <c r="G2625" s="820" t="s">
        <v>1268</v>
      </c>
      <c r="H2625" s="821"/>
      <c r="I2625" s="824" t="s">
        <v>1249</v>
      </c>
      <c r="J2625" s="813" t="s">
        <v>1269</v>
      </c>
      <c r="K2625" s="813" t="s">
        <v>1270</v>
      </c>
    </row>
    <row r="2626" spans="1:11">
      <c r="A2626" s="816"/>
      <c r="B2626" s="817"/>
      <c r="C2626" s="817"/>
      <c r="D2626" s="817"/>
      <c r="E2626" s="817"/>
      <c r="F2626" s="819"/>
      <c r="G2626" s="822"/>
      <c r="H2626" s="823"/>
      <c r="I2626" s="824"/>
      <c r="J2626" s="813"/>
      <c r="K2626" s="824"/>
    </row>
    <row r="2627" spans="1:11">
      <c r="A2627" s="443">
        <v>10009</v>
      </c>
      <c r="B2627" s="421" t="s">
        <v>1445</v>
      </c>
      <c r="C2627" s="421"/>
      <c r="D2627" s="421"/>
      <c r="E2627" s="421"/>
      <c r="F2627" s="414"/>
      <c r="G2627" s="825">
        <v>0.44</v>
      </c>
      <c r="H2627" s="826"/>
      <c r="I2627" s="453" t="s">
        <v>1295</v>
      </c>
      <c r="J2627" s="442">
        <v>2.04</v>
      </c>
      <c r="K2627" s="418">
        <v>0.89</v>
      </c>
    </row>
    <row r="2628" spans="1:11">
      <c r="A2628" s="444"/>
      <c r="B2628" s="421"/>
      <c r="C2628" s="421"/>
      <c r="D2628" s="421"/>
      <c r="E2628" s="421"/>
      <c r="F2628" s="422"/>
      <c r="G2628" s="827"/>
      <c r="H2628" s="828"/>
      <c r="I2628" s="457"/>
      <c r="J2628" s="458"/>
      <c r="K2628" s="426"/>
    </row>
    <row r="2629" spans="1:11">
      <c r="A2629" s="444"/>
      <c r="B2629" s="421"/>
      <c r="C2629" s="421"/>
      <c r="D2629" s="421"/>
      <c r="E2629" s="421"/>
      <c r="F2629" s="422"/>
      <c r="G2629" s="827"/>
      <c r="H2629" s="828"/>
      <c r="I2629" s="457"/>
      <c r="J2629" s="458"/>
      <c r="K2629" s="426"/>
    </row>
    <row r="2630" spans="1:11">
      <c r="A2630" s="444"/>
      <c r="B2630" s="421"/>
      <c r="C2630" s="421"/>
      <c r="D2630" s="421"/>
      <c r="E2630" s="421"/>
      <c r="F2630" s="422"/>
      <c r="G2630" s="827"/>
      <c r="H2630" s="828"/>
      <c r="I2630" s="457"/>
      <c r="J2630" s="458"/>
      <c r="K2630" s="426"/>
    </row>
    <row r="2631" spans="1:11">
      <c r="A2631" s="833" t="s">
        <v>1271</v>
      </c>
      <c r="B2631" s="834"/>
      <c r="C2631" s="834"/>
      <c r="D2631" s="834"/>
      <c r="E2631" s="834"/>
      <c r="F2631" s="834"/>
      <c r="G2631" s="834"/>
      <c r="H2631" s="834"/>
      <c r="I2631" s="834"/>
      <c r="J2631" s="835"/>
      <c r="K2631" s="449">
        <v>0.89</v>
      </c>
    </row>
    <row r="2632" spans="1:11">
      <c r="A2632" s="814" t="s">
        <v>1272</v>
      </c>
      <c r="B2632" s="815"/>
      <c r="C2632" s="815"/>
      <c r="D2632" s="815"/>
      <c r="E2632" s="815"/>
      <c r="F2632" s="818"/>
      <c r="G2632" s="820" t="s">
        <v>1268</v>
      </c>
      <c r="H2632" s="821"/>
      <c r="I2632" s="824" t="s">
        <v>1249</v>
      </c>
      <c r="J2632" s="813" t="s">
        <v>1269</v>
      </c>
      <c r="K2632" s="813" t="s">
        <v>1270</v>
      </c>
    </row>
    <row r="2633" spans="1:11">
      <c r="A2633" s="816"/>
      <c r="B2633" s="817"/>
      <c r="C2633" s="817"/>
      <c r="D2633" s="817"/>
      <c r="E2633" s="817"/>
      <c r="F2633" s="819"/>
      <c r="G2633" s="822"/>
      <c r="H2633" s="823"/>
      <c r="I2633" s="824"/>
      <c r="J2633" s="813"/>
      <c r="K2633" s="824"/>
    </row>
    <row r="2634" spans="1:11">
      <c r="A2634" s="444"/>
      <c r="B2634" s="421"/>
      <c r="C2634" s="421"/>
      <c r="D2634" s="421"/>
      <c r="E2634" s="421"/>
      <c r="F2634" s="422"/>
      <c r="G2634" s="827"/>
      <c r="H2634" s="828"/>
      <c r="I2634" s="457"/>
      <c r="J2634" s="458"/>
      <c r="K2634" s="426"/>
    </row>
    <row r="2635" spans="1:11">
      <c r="A2635" s="444"/>
      <c r="B2635" s="421"/>
      <c r="C2635" s="421"/>
      <c r="D2635" s="421"/>
      <c r="E2635" s="421"/>
      <c r="F2635" s="422"/>
      <c r="G2635" s="827"/>
      <c r="H2635" s="828"/>
      <c r="I2635" s="457"/>
      <c r="J2635" s="458"/>
      <c r="K2635" s="426"/>
    </row>
    <row r="2636" spans="1:11">
      <c r="A2636" s="444"/>
      <c r="B2636" s="421"/>
      <c r="C2636" s="421"/>
      <c r="D2636" s="421"/>
      <c r="E2636" s="421"/>
      <c r="F2636" s="422"/>
      <c r="G2636" s="827"/>
      <c r="H2636" s="828"/>
      <c r="I2636" s="457"/>
      <c r="J2636" s="458"/>
      <c r="K2636" s="426"/>
    </row>
    <row r="2637" spans="1:11">
      <c r="A2637" s="445"/>
      <c r="B2637" s="429"/>
      <c r="C2637" s="429"/>
      <c r="D2637" s="429"/>
      <c r="E2637" s="429"/>
      <c r="F2637" s="430"/>
      <c r="G2637" s="831"/>
      <c r="H2637" s="832"/>
      <c r="I2637" s="460"/>
      <c r="J2637" s="461"/>
      <c r="K2637" s="434"/>
    </row>
    <row r="2638" spans="1:11">
      <c r="A2638" s="833" t="s">
        <v>1273</v>
      </c>
      <c r="B2638" s="834"/>
      <c r="C2638" s="834"/>
      <c r="D2638" s="834"/>
      <c r="E2638" s="834"/>
      <c r="F2638" s="834"/>
      <c r="G2638" s="834"/>
      <c r="H2638" s="834"/>
      <c r="I2638" s="834"/>
      <c r="J2638" s="835"/>
      <c r="K2638" s="459"/>
    </row>
    <row r="2639" spans="1:11">
      <c r="A2639" s="814" t="s">
        <v>1274</v>
      </c>
      <c r="B2639" s="815"/>
      <c r="C2639" s="815"/>
      <c r="D2639" s="815"/>
      <c r="E2639" s="815"/>
      <c r="F2639" s="818"/>
      <c r="G2639" s="820" t="s">
        <v>1268</v>
      </c>
      <c r="H2639" s="821"/>
      <c r="I2639" s="824" t="s">
        <v>1249</v>
      </c>
      <c r="J2639" s="813" t="s">
        <v>1269</v>
      </c>
      <c r="K2639" s="813" t="s">
        <v>1270</v>
      </c>
    </row>
    <row r="2640" spans="1:11">
      <c r="A2640" s="816"/>
      <c r="B2640" s="817"/>
      <c r="C2640" s="817"/>
      <c r="D2640" s="817"/>
      <c r="E2640" s="817"/>
      <c r="F2640" s="819"/>
      <c r="G2640" s="822"/>
      <c r="H2640" s="823"/>
      <c r="I2640" s="824"/>
      <c r="J2640" s="813"/>
      <c r="K2640" s="824"/>
    </row>
    <row r="2641" spans="1:11">
      <c r="A2641" s="444"/>
      <c r="B2641" s="421"/>
      <c r="C2641" s="421"/>
      <c r="D2641" s="421"/>
      <c r="E2641" s="421"/>
      <c r="F2641" s="422"/>
      <c r="G2641" s="827"/>
      <c r="H2641" s="828"/>
      <c r="I2641" s="457"/>
      <c r="J2641" s="458"/>
      <c r="K2641" s="426"/>
    </row>
    <row r="2642" spans="1:11">
      <c r="A2642" s="444"/>
      <c r="B2642" s="421"/>
      <c r="C2642" s="421"/>
      <c r="D2642" s="421"/>
      <c r="E2642" s="421"/>
      <c r="F2642" s="422"/>
      <c r="G2642" s="827"/>
      <c r="H2642" s="828"/>
      <c r="I2642" s="457"/>
      <c r="J2642" s="458"/>
      <c r="K2642" s="426"/>
    </row>
    <row r="2643" spans="1:11">
      <c r="A2643" s="444"/>
      <c r="B2643" s="421"/>
      <c r="C2643" s="421"/>
      <c r="D2643" s="421"/>
      <c r="E2643" s="421"/>
      <c r="F2643" s="422"/>
      <c r="G2643" s="827"/>
      <c r="H2643" s="828"/>
      <c r="I2643" s="457"/>
      <c r="J2643" s="458"/>
      <c r="K2643" s="426"/>
    </row>
    <row r="2644" spans="1:11">
      <c r="A2644" s="445"/>
      <c r="B2644" s="429"/>
      <c r="C2644" s="429"/>
      <c r="D2644" s="429"/>
      <c r="E2644" s="429"/>
      <c r="F2644" s="430"/>
      <c r="G2644" s="831"/>
      <c r="H2644" s="832"/>
      <c r="I2644" s="460"/>
      <c r="J2644" s="461"/>
      <c r="K2644" s="434"/>
    </row>
    <row r="2645" spans="1:11">
      <c r="A2645" s="833" t="s">
        <v>1275</v>
      </c>
      <c r="B2645" s="834"/>
      <c r="C2645" s="834"/>
      <c r="D2645" s="834"/>
      <c r="E2645" s="834"/>
      <c r="F2645" s="834"/>
      <c r="G2645" s="834"/>
      <c r="H2645" s="834"/>
      <c r="I2645" s="834"/>
      <c r="J2645" s="835"/>
      <c r="K2645" s="459"/>
    </row>
    <row r="2646" spans="1:11">
      <c r="A2646" s="814" t="s">
        <v>1276</v>
      </c>
      <c r="B2646" s="869"/>
      <c r="C2646" s="872" t="s">
        <v>1277</v>
      </c>
      <c r="D2646" s="462" t="s">
        <v>984</v>
      </c>
      <c r="E2646" s="874" t="s">
        <v>889</v>
      </c>
      <c r="F2646" s="874"/>
      <c r="G2646" s="875"/>
      <c r="H2646" s="876" t="s">
        <v>1278</v>
      </c>
      <c r="I2646" s="877"/>
      <c r="J2646" s="878"/>
      <c r="K2646" s="829" t="s">
        <v>1279</v>
      </c>
    </row>
    <row r="2647" spans="1:11">
      <c r="A2647" s="870"/>
      <c r="B2647" s="871"/>
      <c r="C2647" s="873"/>
      <c r="D2647" s="464"/>
      <c r="E2647" s="463" t="s">
        <v>1280</v>
      </c>
      <c r="F2647" s="465" t="s">
        <v>1281</v>
      </c>
      <c r="G2647" s="466" t="s">
        <v>1282</v>
      </c>
      <c r="H2647" s="463" t="s">
        <v>1280</v>
      </c>
      <c r="I2647" s="465" t="s">
        <v>1281</v>
      </c>
      <c r="J2647" s="465" t="s">
        <v>1282</v>
      </c>
      <c r="K2647" s="830"/>
    </row>
    <row r="2648" spans="1:11">
      <c r="A2648" s="467"/>
      <c r="B2648" s="414"/>
      <c r="C2648" s="468"/>
      <c r="D2648" s="469"/>
      <c r="E2648" s="470"/>
      <c r="F2648" s="471"/>
      <c r="G2648" s="472"/>
      <c r="H2648" s="456"/>
      <c r="I2648" s="456"/>
      <c r="J2648" s="473"/>
      <c r="K2648" s="455"/>
    </row>
    <row r="2649" spans="1:11">
      <c r="A2649" s="444"/>
      <c r="B2649" s="421"/>
      <c r="C2649" s="468"/>
      <c r="D2649" s="474"/>
      <c r="E2649" s="475"/>
      <c r="F2649" s="476"/>
      <c r="G2649" s="477"/>
      <c r="H2649" s="456"/>
      <c r="I2649" s="456"/>
      <c r="J2649" s="473"/>
      <c r="K2649" s="426"/>
    </row>
    <row r="2650" spans="1:11">
      <c r="A2650" s="444"/>
      <c r="B2650" s="421"/>
      <c r="C2650" s="468"/>
      <c r="D2650" s="474"/>
      <c r="E2650" s="475"/>
      <c r="F2650" s="476"/>
      <c r="G2650" s="477"/>
      <c r="H2650" s="456"/>
      <c r="I2650" s="456"/>
      <c r="J2650" s="473"/>
      <c r="K2650" s="426"/>
    </row>
    <row r="2651" spans="1:11">
      <c r="A2651" s="445"/>
      <c r="B2651" s="429"/>
      <c r="C2651" s="478"/>
      <c r="D2651" s="479"/>
      <c r="E2651" s="480"/>
      <c r="F2651" s="481"/>
      <c r="G2651" s="482"/>
      <c r="H2651" s="456"/>
      <c r="I2651" s="456"/>
      <c r="J2651" s="473"/>
      <c r="K2651" s="434"/>
    </row>
    <row r="2652" spans="1:11">
      <c r="A2652" s="811" t="s">
        <v>1283</v>
      </c>
      <c r="B2652" s="809"/>
      <c r="C2652" s="809"/>
      <c r="D2652" s="812"/>
      <c r="E2652" s="809"/>
      <c r="F2652" s="809"/>
      <c r="G2652" s="809"/>
      <c r="H2652" s="809"/>
      <c r="I2652" s="809"/>
      <c r="J2652" s="810"/>
      <c r="K2652" s="459"/>
    </row>
    <row r="2653" spans="1:11">
      <c r="A2653" s="808" t="s">
        <v>1284</v>
      </c>
      <c r="B2653" s="809"/>
      <c r="C2653" s="809"/>
      <c r="D2653" s="809"/>
      <c r="E2653" s="809"/>
      <c r="F2653" s="809"/>
      <c r="G2653" s="809"/>
      <c r="H2653" s="809"/>
      <c r="I2653" s="809"/>
      <c r="J2653" s="810"/>
      <c r="K2653" s="449">
        <v>3.41</v>
      </c>
    </row>
    <row r="2654" spans="1:11">
      <c r="A2654" s="808" t="s">
        <v>1225</v>
      </c>
      <c r="B2654" s="809"/>
      <c r="C2654" s="809"/>
      <c r="D2654" s="809"/>
      <c r="E2654" s="809"/>
      <c r="F2654" s="809"/>
      <c r="G2654" s="809"/>
      <c r="H2654" s="809"/>
      <c r="I2654" s="809"/>
      <c r="J2654" s="810"/>
      <c r="K2654" s="449">
        <v>0.7</v>
      </c>
    </row>
    <row r="2655" spans="1:11">
      <c r="A2655" s="808" t="s">
        <v>1285</v>
      </c>
      <c r="B2655" s="809"/>
      <c r="C2655" s="809"/>
      <c r="D2655" s="809"/>
      <c r="E2655" s="809"/>
      <c r="F2655" s="809"/>
      <c r="G2655" s="809"/>
      <c r="H2655" s="809"/>
      <c r="I2655" s="809"/>
      <c r="J2655" s="810"/>
      <c r="K2655" s="449">
        <v>4.1100000000000003</v>
      </c>
    </row>
    <row r="2658" spans="1:11">
      <c r="A2658" s="937" t="s">
        <v>1226</v>
      </c>
      <c r="B2658" s="938"/>
      <c r="C2658" s="938"/>
      <c r="D2658" s="938"/>
      <c r="E2658" s="938"/>
      <c r="F2658" s="938"/>
      <c r="G2658" s="938"/>
      <c r="H2658" s="938"/>
      <c r="I2658" s="938"/>
      <c r="J2658" s="938"/>
      <c r="K2658" s="939"/>
    </row>
    <row r="2659" spans="1:11">
      <c r="A2659" s="393" t="s">
        <v>1227</v>
      </c>
      <c r="B2659" s="394"/>
      <c r="C2659" s="940"/>
      <c r="D2659" s="940"/>
      <c r="E2659" s="940"/>
      <c r="F2659" s="940"/>
      <c r="G2659" s="940"/>
      <c r="H2659" s="940"/>
      <c r="I2659" s="940"/>
      <c r="J2659" s="940"/>
      <c r="K2659" s="941"/>
    </row>
    <row r="2660" spans="1:11">
      <c r="A2660" s="393" t="s">
        <v>1228</v>
      </c>
      <c r="B2660" s="394"/>
      <c r="C2660" s="395" t="s">
        <v>1229</v>
      </c>
      <c r="E2660" s="942"/>
      <c r="F2660" s="942"/>
      <c r="G2660" s="942"/>
      <c r="H2660" s="397"/>
      <c r="I2660" s="395" t="s">
        <v>1230</v>
      </c>
      <c r="J2660" s="943"/>
      <c r="K2660" s="944"/>
    </row>
    <row r="2661" spans="1:11">
      <c r="A2661" s="398" t="s">
        <v>1231</v>
      </c>
      <c r="B2661" s="399" t="s">
        <v>1446</v>
      </c>
      <c r="C2661" s="400"/>
      <c r="D2661" s="400"/>
      <c r="E2661" s="400"/>
      <c r="F2661" s="400"/>
      <c r="G2661" s="400"/>
      <c r="H2661" s="400"/>
      <c r="I2661" s="400"/>
      <c r="J2661" s="400"/>
      <c r="K2661" s="401"/>
    </row>
    <row r="2662" spans="1:11">
      <c r="A2662" s="402" t="s">
        <v>1233</v>
      </c>
      <c r="B2662" s="403"/>
      <c r="D2662" s="404"/>
      <c r="E2662" s="404"/>
      <c r="F2662" s="404"/>
      <c r="G2662" s="404"/>
      <c r="H2662" s="404"/>
      <c r="I2662" s="405"/>
      <c r="J2662" s="406" t="s">
        <v>1234</v>
      </c>
      <c r="K2662" s="407"/>
    </row>
    <row r="2663" spans="1:11">
      <c r="A2663" s="929" t="s">
        <v>1447</v>
      </c>
      <c r="B2663" s="930"/>
      <c r="C2663" s="930"/>
      <c r="D2663" s="930"/>
      <c r="E2663" s="930"/>
      <c r="F2663" s="930"/>
      <c r="G2663" s="930"/>
      <c r="H2663" s="930"/>
      <c r="I2663" s="931"/>
      <c r="J2663" s="408" t="s">
        <v>1236</v>
      </c>
      <c r="K2663" s="407" t="s">
        <v>1297</v>
      </c>
    </row>
    <row r="2664" spans="1:11">
      <c r="A2664" s="870" t="s">
        <v>1238</v>
      </c>
      <c r="B2664" s="932"/>
      <c r="C2664" s="815"/>
      <c r="D2664" s="815"/>
      <c r="E2664" s="869"/>
      <c r="F2664" s="409" t="s">
        <v>1239</v>
      </c>
      <c r="G2664" s="933" t="s">
        <v>1240</v>
      </c>
      <c r="H2664" s="934"/>
      <c r="I2664" s="830" t="s">
        <v>1241</v>
      </c>
      <c r="J2664" s="830"/>
      <c r="K2664" s="925" t="s">
        <v>1242</v>
      </c>
    </row>
    <row r="2665" spans="1:11">
      <c r="A2665" s="870"/>
      <c r="B2665" s="932"/>
      <c r="C2665" s="932"/>
      <c r="D2665" s="932"/>
      <c r="E2665" s="871"/>
      <c r="F2665" s="409"/>
      <c r="G2665" s="409" t="s">
        <v>1243</v>
      </c>
      <c r="H2665" s="410" t="s">
        <v>1244</v>
      </c>
      <c r="I2665" s="497" t="s">
        <v>1245</v>
      </c>
      <c r="J2665" s="497" t="s">
        <v>1244</v>
      </c>
      <c r="K2665" s="926"/>
    </row>
    <row r="2666" spans="1:11">
      <c r="A2666" s="412">
        <v>30044</v>
      </c>
      <c r="B2666" s="413" t="s">
        <v>1448</v>
      </c>
      <c r="C2666" s="413"/>
      <c r="D2666" s="413"/>
      <c r="E2666" s="414"/>
      <c r="F2666" s="415">
        <v>1</v>
      </c>
      <c r="G2666" s="416">
        <v>0.5</v>
      </c>
      <c r="H2666" s="417">
        <v>0.5</v>
      </c>
      <c r="I2666" s="426">
        <v>2.89</v>
      </c>
      <c r="J2666" s="426">
        <v>0.22</v>
      </c>
      <c r="K2666" s="419">
        <v>1.55</v>
      </c>
    </row>
    <row r="2667" spans="1:11" ht="23.25" customHeight="1">
      <c r="A2667" s="483">
        <v>30045</v>
      </c>
      <c r="B2667" s="421" t="s">
        <v>1449</v>
      </c>
      <c r="C2667" s="421"/>
      <c r="D2667" s="421"/>
      <c r="E2667" s="422"/>
      <c r="F2667" s="423">
        <v>1</v>
      </c>
      <c r="G2667" s="484">
        <v>0.5</v>
      </c>
      <c r="H2667" s="485">
        <v>0.5</v>
      </c>
      <c r="I2667" s="426">
        <v>3.62</v>
      </c>
      <c r="J2667" s="426">
        <v>2.2200000000000002</v>
      </c>
      <c r="K2667" s="486">
        <v>2.92</v>
      </c>
    </row>
    <row r="2668" spans="1:11">
      <c r="A2668" s="420"/>
      <c r="B2668" s="421"/>
      <c r="C2668" s="421"/>
      <c r="D2668" s="421"/>
      <c r="E2668" s="422"/>
      <c r="F2668" s="423"/>
      <c r="G2668" s="424"/>
      <c r="H2668" s="425"/>
      <c r="I2668" s="426"/>
      <c r="J2668" s="426"/>
      <c r="K2668" s="427"/>
    </row>
    <row r="2669" spans="1:11">
      <c r="A2669" s="420"/>
      <c r="B2669" s="421"/>
      <c r="C2669" s="421"/>
      <c r="D2669" s="421"/>
      <c r="E2669" s="422"/>
      <c r="F2669" s="423"/>
      <c r="G2669" s="424"/>
      <c r="H2669" s="425"/>
      <c r="I2669" s="426"/>
      <c r="J2669" s="426"/>
      <c r="K2669" s="427"/>
    </row>
    <row r="2670" spans="1:11" s="194" customFormat="1">
      <c r="A2670" s="420"/>
      <c r="B2670" s="421"/>
      <c r="C2670" s="421"/>
      <c r="D2670" s="421"/>
      <c r="E2670" s="422"/>
      <c r="F2670" s="423"/>
      <c r="G2670" s="424"/>
      <c r="H2670" s="425"/>
      <c r="I2670" s="426"/>
      <c r="J2670" s="426"/>
      <c r="K2670" s="427"/>
    </row>
    <row r="2671" spans="1:11" s="194" customFormat="1">
      <c r="A2671" s="420"/>
      <c r="B2671" s="421"/>
      <c r="C2671" s="421"/>
      <c r="D2671" s="421"/>
      <c r="E2671" s="422"/>
      <c r="F2671" s="423"/>
      <c r="G2671" s="424"/>
      <c r="H2671" s="425"/>
      <c r="I2671" s="426"/>
      <c r="J2671" s="426"/>
      <c r="K2671" s="427"/>
    </row>
    <row r="2672" spans="1:11" s="194" customFormat="1">
      <c r="A2672" s="420"/>
      <c r="B2672" s="421"/>
      <c r="C2672" s="421"/>
      <c r="D2672" s="421"/>
      <c r="E2672" s="422"/>
      <c r="F2672" s="423"/>
      <c r="G2672" s="424"/>
      <c r="H2672" s="425"/>
      <c r="I2672" s="426"/>
      <c r="J2672" s="426"/>
      <c r="K2672" s="427"/>
    </row>
    <row r="2673" spans="1:11" s="194" customFormat="1">
      <c r="A2673" s="428"/>
      <c r="B2673" s="429"/>
      <c r="C2673" s="429"/>
      <c r="D2673" s="429"/>
      <c r="E2673" s="430"/>
      <c r="F2673" s="431"/>
      <c r="G2673" s="432"/>
      <c r="H2673" s="433"/>
      <c r="I2673" s="434"/>
      <c r="J2673" s="434"/>
      <c r="K2673" s="435"/>
    </row>
    <row r="2674" spans="1:11" s="194" customFormat="1">
      <c r="A2674" s="935" t="s">
        <v>1247</v>
      </c>
      <c r="B2674" s="936"/>
      <c r="C2674" s="936"/>
      <c r="D2674" s="936"/>
      <c r="E2674" s="936"/>
      <c r="F2674" s="834"/>
      <c r="G2674" s="834"/>
      <c r="H2674" s="834"/>
      <c r="I2674" s="834"/>
      <c r="J2674" s="835"/>
      <c r="K2674" s="436">
        <v>4.47</v>
      </c>
    </row>
    <row r="2675" spans="1:11" s="194" customFormat="1">
      <c r="A2675" s="814" t="s">
        <v>1248</v>
      </c>
      <c r="B2675" s="815"/>
      <c r="C2675" s="815"/>
      <c r="D2675" s="815"/>
      <c r="E2675" s="815"/>
      <c r="F2675" s="437"/>
      <c r="G2675" s="437"/>
      <c r="H2675" s="921" t="s">
        <v>1239</v>
      </c>
      <c r="I2675" s="923" t="s">
        <v>1249</v>
      </c>
      <c r="J2675" s="925" t="s">
        <v>1250</v>
      </c>
      <c r="K2675" s="925" t="s">
        <v>1242</v>
      </c>
    </row>
    <row r="2676" spans="1:11" s="194" customFormat="1" ht="15">
      <c r="A2676" s="816"/>
      <c r="B2676" s="817"/>
      <c r="C2676" s="817"/>
      <c r="D2676" s="817"/>
      <c r="E2676" s="817"/>
      <c r="F2676" s="438"/>
      <c r="G2676" s="666"/>
      <c r="H2676" s="922"/>
      <c r="I2676" s="924"/>
      <c r="J2676" s="926"/>
      <c r="K2676" s="926"/>
    </row>
    <row r="2677" spans="1:11" s="194" customFormat="1">
      <c r="A2677" s="439">
        <v>20002</v>
      </c>
      <c r="B2677" s="927" t="s">
        <v>1251</v>
      </c>
      <c r="C2677" s="927"/>
      <c r="D2677" s="927"/>
      <c r="E2677" s="927"/>
      <c r="F2677" s="927"/>
      <c r="G2677" s="928"/>
      <c r="H2677" s="440">
        <v>1</v>
      </c>
      <c r="I2677" s="441" t="s">
        <v>1252</v>
      </c>
      <c r="J2677" s="442">
        <v>24.3</v>
      </c>
      <c r="K2677" s="442">
        <v>24.3</v>
      </c>
    </row>
    <row r="2678" spans="1:11">
      <c r="A2678" s="443">
        <v>20031</v>
      </c>
      <c r="B2678" s="919" t="s">
        <v>1253</v>
      </c>
      <c r="C2678" s="919"/>
      <c r="D2678" s="919"/>
      <c r="E2678" s="919"/>
      <c r="F2678" s="919"/>
      <c r="G2678" s="920"/>
      <c r="H2678" s="440">
        <v>8</v>
      </c>
      <c r="I2678" s="441" t="s">
        <v>1252</v>
      </c>
      <c r="J2678" s="442">
        <v>13.64</v>
      </c>
      <c r="K2678" s="442">
        <v>109.12</v>
      </c>
    </row>
    <row r="2679" spans="1:11" ht="15.75" customHeight="1">
      <c r="A2679" s="443">
        <v>20017</v>
      </c>
      <c r="B2679" s="919" t="s">
        <v>1413</v>
      </c>
      <c r="C2679" s="919"/>
      <c r="D2679" s="919"/>
      <c r="E2679" s="919"/>
      <c r="F2679" s="919"/>
      <c r="G2679" s="920"/>
      <c r="H2679" s="440">
        <v>2</v>
      </c>
      <c r="I2679" s="441" t="s">
        <v>1252</v>
      </c>
      <c r="J2679" s="442">
        <v>20.190000000000001</v>
      </c>
      <c r="K2679" s="442">
        <v>40.380000000000003</v>
      </c>
    </row>
    <row r="2680" spans="1:11" ht="21.75" customHeight="1">
      <c r="A2680" s="443">
        <v>11</v>
      </c>
      <c r="B2680" s="919" t="s">
        <v>1255</v>
      </c>
      <c r="C2680" s="919"/>
      <c r="D2680" s="919"/>
      <c r="E2680" s="919"/>
      <c r="F2680" s="919"/>
      <c r="G2680" s="920"/>
      <c r="H2680" s="440">
        <v>1.1200000000000001</v>
      </c>
      <c r="I2680" s="441" t="s">
        <v>1256</v>
      </c>
      <c r="J2680" s="442">
        <v>0</v>
      </c>
      <c r="K2680" s="442">
        <v>1.94</v>
      </c>
    </row>
    <row r="2681" spans="1:11">
      <c r="A2681" s="443">
        <v>12</v>
      </c>
      <c r="B2681" s="919" t="s">
        <v>1258</v>
      </c>
      <c r="C2681" s="919"/>
      <c r="D2681" s="919"/>
      <c r="E2681" s="919"/>
      <c r="F2681" s="919"/>
      <c r="G2681" s="920"/>
      <c r="H2681" s="440">
        <v>9.6</v>
      </c>
      <c r="I2681" s="441" t="s">
        <v>1256</v>
      </c>
      <c r="J2681" s="442">
        <v>0</v>
      </c>
      <c r="K2681" s="442">
        <v>16.68</v>
      </c>
    </row>
    <row r="2682" spans="1:11">
      <c r="A2682" s="443">
        <v>13</v>
      </c>
      <c r="B2682" s="919" t="s">
        <v>1260</v>
      </c>
      <c r="C2682" s="919"/>
      <c r="D2682" s="919"/>
      <c r="E2682" s="919"/>
      <c r="F2682" s="919"/>
      <c r="G2682" s="920"/>
      <c r="H2682" s="440">
        <v>4.79</v>
      </c>
      <c r="I2682" s="441" t="s">
        <v>1256</v>
      </c>
      <c r="J2682" s="442">
        <v>0</v>
      </c>
      <c r="K2682" s="442">
        <v>8.32</v>
      </c>
    </row>
    <row r="2683" spans="1:11">
      <c r="A2683" s="444"/>
      <c r="B2683" s="919"/>
      <c r="C2683" s="919"/>
      <c r="D2683" s="919"/>
      <c r="E2683" s="919"/>
      <c r="F2683" s="919"/>
      <c r="G2683" s="920"/>
      <c r="H2683" s="440"/>
      <c r="I2683" s="441"/>
      <c r="J2683" s="426"/>
      <c r="K2683" s="426"/>
    </row>
    <row r="2684" spans="1:11">
      <c r="A2684" s="445"/>
      <c r="B2684" s="879"/>
      <c r="C2684" s="879"/>
      <c r="D2684" s="879"/>
      <c r="E2684" s="879"/>
      <c r="F2684" s="879"/>
      <c r="G2684" s="880"/>
      <c r="H2684" s="446"/>
      <c r="I2684" s="447"/>
      <c r="J2684" s="434"/>
      <c r="K2684" s="434"/>
    </row>
    <row r="2685" spans="1:11" ht="15">
      <c r="A2685" s="448"/>
      <c r="C2685" s="667"/>
      <c r="D2685" s="833" t="s">
        <v>1263</v>
      </c>
      <c r="E2685" s="834"/>
      <c r="F2685" s="834"/>
      <c r="G2685" s="834"/>
      <c r="H2685" s="834"/>
      <c r="I2685" s="834"/>
      <c r="J2685" s="835"/>
      <c r="K2685" s="449">
        <v>200.74</v>
      </c>
    </row>
    <row r="2686" spans="1:11">
      <c r="A2686" s="448" t="s">
        <v>1264</v>
      </c>
      <c r="B2686" s="437"/>
      <c r="C2686" s="450">
        <v>17.25</v>
      </c>
      <c r="D2686" s="881" t="s">
        <v>1265</v>
      </c>
      <c r="E2686" s="882"/>
      <c r="F2686" s="882"/>
      <c r="G2686" s="882"/>
      <c r="H2686" s="882"/>
      <c r="I2686" s="882"/>
      <c r="J2686" s="883"/>
      <c r="K2686" s="449">
        <v>205.21</v>
      </c>
    </row>
    <row r="2687" spans="1:11">
      <c r="A2687" s="451"/>
      <c r="B2687" s="437"/>
      <c r="C2687" s="452"/>
      <c r="D2687" s="918" t="s">
        <v>1266</v>
      </c>
      <c r="E2687" s="918"/>
      <c r="F2687" s="834"/>
      <c r="G2687" s="834"/>
      <c r="H2687" s="834"/>
      <c r="I2687" s="834"/>
      <c r="J2687" s="835"/>
      <c r="K2687" s="449">
        <v>11.89</v>
      </c>
    </row>
    <row r="2688" spans="1:11">
      <c r="A2688" s="814" t="s">
        <v>1267</v>
      </c>
      <c r="B2688" s="815"/>
      <c r="C2688" s="815"/>
      <c r="D2688" s="815"/>
      <c r="E2688" s="815"/>
      <c r="F2688" s="818"/>
      <c r="G2688" s="820" t="s">
        <v>1268</v>
      </c>
      <c r="H2688" s="821"/>
      <c r="I2688" s="824" t="s">
        <v>1249</v>
      </c>
      <c r="J2688" s="813" t="s">
        <v>1269</v>
      </c>
      <c r="K2688" s="813" t="s">
        <v>1270</v>
      </c>
    </row>
    <row r="2689" spans="1:11">
      <c r="A2689" s="816"/>
      <c r="B2689" s="817"/>
      <c r="C2689" s="817"/>
      <c r="D2689" s="817"/>
      <c r="E2689" s="817"/>
      <c r="F2689" s="819"/>
      <c r="G2689" s="822"/>
      <c r="H2689" s="823"/>
      <c r="I2689" s="824"/>
      <c r="J2689" s="813"/>
      <c r="K2689" s="824"/>
    </row>
    <row r="2690" spans="1:11">
      <c r="A2690" s="443">
        <v>10069</v>
      </c>
      <c r="B2690" s="421" t="s">
        <v>1450</v>
      </c>
      <c r="C2690" s="421"/>
      <c r="D2690" s="421"/>
      <c r="E2690" s="421"/>
      <c r="F2690" s="414"/>
      <c r="G2690" s="825">
        <v>1.23</v>
      </c>
      <c r="H2690" s="826"/>
      <c r="I2690" s="453" t="s">
        <v>1295</v>
      </c>
      <c r="J2690" s="442">
        <v>6.41</v>
      </c>
      <c r="K2690" s="418">
        <v>7.88</v>
      </c>
    </row>
    <row r="2691" spans="1:11">
      <c r="A2691" s="443">
        <v>11003</v>
      </c>
      <c r="B2691" s="421" t="s">
        <v>1451</v>
      </c>
      <c r="C2691" s="421"/>
      <c r="D2691" s="421"/>
      <c r="E2691" s="421"/>
      <c r="F2691" s="422"/>
      <c r="G2691" s="827">
        <v>7.1400000000000005E-2</v>
      </c>
      <c r="H2691" s="828"/>
      <c r="I2691" s="457" t="s">
        <v>1295</v>
      </c>
      <c r="J2691" s="442">
        <v>15.46</v>
      </c>
      <c r="K2691" s="442">
        <v>1.1000000000000001</v>
      </c>
    </row>
    <row r="2692" spans="1:11">
      <c r="A2692" s="443">
        <v>11049</v>
      </c>
      <c r="B2692" s="421" t="s">
        <v>1452</v>
      </c>
      <c r="C2692" s="421"/>
      <c r="D2692" s="421"/>
      <c r="E2692" s="421"/>
      <c r="F2692" s="422"/>
      <c r="G2692" s="827">
        <v>0.5</v>
      </c>
      <c r="H2692" s="828"/>
      <c r="I2692" s="457" t="s">
        <v>1405</v>
      </c>
      <c r="J2692" s="442">
        <v>34.909999999999997</v>
      </c>
      <c r="K2692" s="442">
        <v>17.45</v>
      </c>
    </row>
    <row r="2693" spans="1:11">
      <c r="A2693" s="444"/>
      <c r="B2693" s="421"/>
      <c r="C2693" s="421"/>
      <c r="D2693" s="421"/>
      <c r="E2693" s="421"/>
      <c r="F2693" s="422"/>
      <c r="G2693" s="827"/>
      <c r="H2693" s="828"/>
      <c r="I2693" s="457"/>
      <c r="J2693" s="458"/>
      <c r="K2693" s="426"/>
    </row>
    <row r="2694" spans="1:11">
      <c r="A2694" s="833" t="s">
        <v>1271</v>
      </c>
      <c r="B2694" s="834"/>
      <c r="C2694" s="834"/>
      <c r="D2694" s="834"/>
      <c r="E2694" s="834"/>
      <c r="F2694" s="834"/>
      <c r="G2694" s="834"/>
      <c r="H2694" s="834"/>
      <c r="I2694" s="834"/>
      <c r="J2694" s="835"/>
      <c r="K2694" s="449">
        <v>26.43</v>
      </c>
    </row>
    <row r="2695" spans="1:11">
      <c r="A2695" s="814" t="s">
        <v>1272</v>
      </c>
      <c r="B2695" s="815"/>
      <c r="C2695" s="815"/>
      <c r="D2695" s="815"/>
      <c r="E2695" s="815"/>
      <c r="F2695" s="818"/>
      <c r="G2695" s="820" t="s">
        <v>1268</v>
      </c>
      <c r="H2695" s="821"/>
      <c r="I2695" s="824" t="s">
        <v>1249</v>
      </c>
      <c r="J2695" s="813" t="s">
        <v>1269</v>
      </c>
      <c r="K2695" s="813" t="s">
        <v>1270</v>
      </c>
    </row>
    <row r="2696" spans="1:11">
      <c r="A2696" s="816"/>
      <c r="B2696" s="817"/>
      <c r="C2696" s="817"/>
      <c r="D2696" s="817"/>
      <c r="E2696" s="817"/>
      <c r="F2696" s="819"/>
      <c r="G2696" s="822"/>
      <c r="H2696" s="823"/>
      <c r="I2696" s="824"/>
      <c r="J2696" s="813"/>
      <c r="K2696" s="824"/>
    </row>
    <row r="2697" spans="1:11">
      <c r="A2697" s="444" t="s">
        <v>1453</v>
      </c>
      <c r="B2697" s="421" t="s">
        <v>1454</v>
      </c>
      <c r="C2697" s="421"/>
      <c r="D2697" s="421"/>
      <c r="E2697" s="421"/>
      <c r="F2697" s="422"/>
      <c r="G2697" s="827">
        <v>2.5000000000000001E-2</v>
      </c>
      <c r="H2697" s="828"/>
      <c r="I2697" s="457" t="s">
        <v>1310</v>
      </c>
      <c r="J2697" s="495">
        <v>420.78999999999996</v>
      </c>
      <c r="K2697" s="442">
        <v>10.51</v>
      </c>
    </row>
    <row r="2698" spans="1:11">
      <c r="A2698" s="444"/>
      <c r="B2698" s="421"/>
      <c r="C2698" s="421"/>
      <c r="D2698" s="421"/>
      <c r="E2698" s="421"/>
      <c r="F2698" s="422"/>
      <c r="G2698" s="827"/>
      <c r="H2698" s="828"/>
      <c r="I2698" s="457"/>
      <c r="J2698" s="458"/>
      <c r="K2698" s="426"/>
    </row>
    <row r="2699" spans="1:11">
      <c r="A2699" s="444"/>
      <c r="B2699" s="421"/>
      <c r="C2699" s="421"/>
      <c r="D2699" s="421"/>
      <c r="E2699" s="421"/>
      <c r="F2699" s="422"/>
      <c r="G2699" s="827"/>
      <c r="H2699" s="828"/>
      <c r="I2699" s="457"/>
      <c r="J2699" s="458"/>
      <c r="K2699" s="426"/>
    </row>
    <row r="2700" spans="1:11">
      <c r="A2700" s="445"/>
      <c r="B2700" s="429"/>
      <c r="C2700" s="429"/>
      <c r="D2700" s="429"/>
      <c r="E2700" s="429"/>
      <c r="F2700" s="430"/>
      <c r="G2700" s="831"/>
      <c r="H2700" s="832"/>
      <c r="I2700" s="460"/>
      <c r="J2700" s="461"/>
      <c r="K2700" s="434"/>
    </row>
    <row r="2701" spans="1:11">
      <c r="A2701" s="833" t="s">
        <v>1273</v>
      </c>
      <c r="B2701" s="834"/>
      <c r="C2701" s="834"/>
      <c r="D2701" s="834"/>
      <c r="E2701" s="834"/>
      <c r="F2701" s="834"/>
      <c r="G2701" s="834"/>
      <c r="H2701" s="834"/>
      <c r="I2701" s="834"/>
      <c r="J2701" s="835"/>
      <c r="K2701" s="449">
        <v>10.51</v>
      </c>
    </row>
    <row r="2702" spans="1:11">
      <c r="A2702" s="814" t="s">
        <v>1274</v>
      </c>
      <c r="B2702" s="815"/>
      <c r="C2702" s="815"/>
      <c r="D2702" s="815"/>
      <c r="E2702" s="815"/>
      <c r="F2702" s="818"/>
      <c r="G2702" s="820" t="s">
        <v>1268</v>
      </c>
      <c r="H2702" s="821"/>
      <c r="I2702" s="824" t="s">
        <v>1249</v>
      </c>
      <c r="J2702" s="813" t="s">
        <v>1269</v>
      </c>
      <c r="K2702" s="813" t="s">
        <v>1270</v>
      </c>
    </row>
    <row r="2703" spans="1:11">
      <c r="A2703" s="816"/>
      <c r="B2703" s="817"/>
      <c r="C2703" s="817"/>
      <c r="D2703" s="817"/>
      <c r="E2703" s="817"/>
      <c r="F2703" s="819"/>
      <c r="G2703" s="822"/>
      <c r="H2703" s="823"/>
      <c r="I2703" s="824"/>
      <c r="J2703" s="813"/>
      <c r="K2703" s="824"/>
    </row>
    <row r="2704" spans="1:11">
      <c r="A2704" s="444"/>
      <c r="B2704" s="421"/>
      <c r="C2704" s="421"/>
      <c r="D2704" s="421"/>
      <c r="E2704" s="421"/>
      <c r="F2704" s="422"/>
      <c r="G2704" s="827"/>
      <c r="H2704" s="828"/>
      <c r="I2704" s="457"/>
      <c r="J2704" s="458"/>
      <c r="K2704" s="426"/>
    </row>
    <row r="2705" spans="1:11">
      <c r="A2705" s="444"/>
      <c r="B2705" s="421"/>
      <c r="C2705" s="421"/>
      <c r="D2705" s="421"/>
      <c r="E2705" s="421"/>
      <c r="F2705" s="422"/>
      <c r="G2705" s="827"/>
      <c r="H2705" s="828"/>
      <c r="I2705" s="457"/>
      <c r="J2705" s="458"/>
      <c r="K2705" s="426"/>
    </row>
    <row r="2706" spans="1:11">
      <c r="A2706" s="444"/>
      <c r="B2706" s="421"/>
      <c r="C2706" s="421"/>
      <c r="D2706" s="421"/>
      <c r="E2706" s="421"/>
      <c r="F2706" s="422"/>
      <c r="G2706" s="827"/>
      <c r="H2706" s="828"/>
      <c r="I2706" s="457"/>
      <c r="J2706" s="458"/>
      <c r="K2706" s="426"/>
    </row>
    <row r="2707" spans="1:11">
      <c r="A2707" s="445"/>
      <c r="B2707" s="429"/>
      <c r="C2707" s="429"/>
      <c r="D2707" s="429"/>
      <c r="E2707" s="429"/>
      <c r="F2707" s="430"/>
      <c r="G2707" s="831"/>
      <c r="H2707" s="832"/>
      <c r="I2707" s="460"/>
      <c r="J2707" s="461"/>
      <c r="K2707" s="434"/>
    </row>
    <row r="2708" spans="1:11">
      <c r="A2708" s="833" t="s">
        <v>1275</v>
      </c>
      <c r="B2708" s="834"/>
      <c r="C2708" s="834"/>
      <c r="D2708" s="834"/>
      <c r="E2708" s="834"/>
      <c r="F2708" s="834"/>
      <c r="G2708" s="834"/>
      <c r="H2708" s="834"/>
      <c r="I2708" s="834"/>
      <c r="J2708" s="835"/>
      <c r="K2708" s="459"/>
    </row>
    <row r="2709" spans="1:11">
      <c r="A2709" s="814" t="s">
        <v>1276</v>
      </c>
      <c r="B2709" s="869"/>
      <c r="C2709" s="872" t="s">
        <v>1277</v>
      </c>
      <c r="D2709" s="462" t="s">
        <v>984</v>
      </c>
      <c r="E2709" s="874" t="s">
        <v>889</v>
      </c>
      <c r="F2709" s="874"/>
      <c r="G2709" s="875"/>
      <c r="H2709" s="876" t="s">
        <v>1278</v>
      </c>
      <c r="I2709" s="877"/>
      <c r="J2709" s="878"/>
      <c r="K2709" s="829" t="s">
        <v>1279</v>
      </c>
    </row>
    <row r="2710" spans="1:11">
      <c r="A2710" s="870"/>
      <c r="B2710" s="871"/>
      <c r="C2710" s="873"/>
      <c r="D2710" s="464"/>
      <c r="E2710" s="463" t="s">
        <v>1280</v>
      </c>
      <c r="F2710" s="465" t="s">
        <v>1281</v>
      </c>
      <c r="G2710" s="466" t="s">
        <v>1282</v>
      </c>
      <c r="H2710" s="463" t="s">
        <v>1280</v>
      </c>
      <c r="I2710" s="465" t="s">
        <v>1281</v>
      </c>
      <c r="J2710" s="465" t="s">
        <v>1282</v>
      </c>
      <c r="K2710" s="830"/>
    </row>
    <row r="2711" spans="1:11">
      <c r="A2711" s="467"/>
      <c r="B2711" s="414"/>
      <c r="C2711" s="468"/>
      <c r="D2711" s="469"/>
      <c r="E2711" s="470"/>
      <c r="F2711" s="471"/>
      <c r="G2711" s="472"/>
      <c r="H2711" s="456"/>
      <c r="I2711" s="456"/>
      <c r="J2711" s="473"/>
      <c r="K2711" s="455"/>
    </row>
    <row r="2712" spans="1:11">
      <c r="A2712" s="444"/>
      <c r="B2712" s="421"/>
      <c r="C2712" s="468"/>
      <c r="D2712" s="474"/>
      <c r="E2712" s="475"/>
      <c r="F2712" s="476"/>
      <c r="G2712" s="477"/>
      <c r="H2712" s="456"/>
      <c r="I2712" s="456"/>
      <c r="J2712" s="473"/>
      <c r="K2712" s="426"/>
    </row>
    <row r="2713" spans="1:11">
      <c r="A2713" s="444"/>
      <c r="B2713" s="421"/>
      <c r="C2713" s="468"/>
      <c r="D2713" s="474"/>
      <c r="E2713" s="475"/>
      <c r="F2713" s="476"/>
      <c r="G2713" s="477"/>
      <c r="H2713" s="456"/>
      <c r="I2713" s="456"/>
      <c r="J2713" s="473"/>
      <c r="K2713" s="426"/>
    </row>
    <row r="2714" spans="1:11">
      <c r="A2714" s="445"/>
      <c r="B2714" s="429"/>
      <c r="C2714" s="478"/>
      <c r="D2714" s="479"/>
      <c r="E2714" s="480"/>
      <c r="F2714" s="481"/>
      <c r="G2714" s="482"/>
      <c r="H2714" s="456"/>
      <c r="I2714" s="456"/>
      <c r="J2714" s="473"/>
      <c r="K2714" s="434"/>
    </row>
    <row r="2715" spans="1:11">
      <c r="A2715" s="811" t="s">
        <v>1283</v>
      </c>
      <c r="B2715" s="809"/>
      <c r="C2715" s="809"/>
      <c r="D2715" s="812"/>
      <c r="E2715" s="809"/>
      <c r="F2715" s="809"/>
      <c r="G2715" s="809"/>
      <c r="H2715" s="809"/>
      <c r="I2715" s="809"/>
      <c r="J2715" s="810"/>
      <c r="K2715" s="459"/>
    </row>
    <row r="2716" spans="1:11">
      <c r="A2716" s="808" t="s">
        <v>1284</v>
      </c>
      <c r="B2716" s="809"/>
      <c r="C2716" s="809"/>
      <c r="D2716" s="809"/>
      <c r="E2716" s="809"/>
      <c r="F2716" s="809"/>
      <c r="G2716" s="809"/>
      <c r="H2716" s="809"/>
      <c r="I2716" s="809"/>
      <c r="J2716" s="810"/>
      <c r="K2716" s="449">
        <v>48.83</v>
      </c>
    </row>
    <row r="2717" spans="1:11">
      <c r="A2717" s="808" t="s">
        <v>1225</v>
      </c>
      <c r="B2717" s="809"/>
      <c r="C2717" s="809"/>
      <c r="D2717" s="809"/>
      <c r="E2717" s="809"/>
      <c r="F2717" s="809"/>
      <c r="G2717" s="809"/>
      <c r="H2717" s="809"/>
      <c r="I2717" s="809"/>
      <c r="J2717" s="810"/>
      <c r="K2717" s="449">
        <v>10.050000000000001</v>
      </c>
    </row>
    <row r="2718" spans="1:11">
      <c r="A2718" s="808" t="s">
        <v>1285</v>
      </c>
      <c r="B2718" s="809"/>
      <c r="C2718" s="809"/>
      <c r="D2718" s="809"/>
      <c r="E2718" s="809"/>
      <c r="F2718" s="809"/>
      <c r="G2718" s="809"/>
      <c r="H2718" s="809"/>
      <c r="I2718" s="809"/>
      <c r="J2718" s="810"/>
      <c r="K2718" s="449">
        <v>58.879999999999995</v>
      </c>
    </row>
    <row r="2721" spans="1:11">
      <c r="A2721" s="937" t="s">
        <v>1226</v>
      </c>
      <c r="B2721" s="938"/>
      <c r="C2721" s="938"/>
      <c r="D2721" s="938"/>
      <c r="E2721" s="938"/>
      <c r="F2721" s="938"/>
      <c r="G2721" s="938"/>
      <c r="H2721" s="938"/>
      <c r="I2721" s="938"/>
      <c r="J2721" s="938"/>
      <c r="K2721" s="939"/>
    </row>
    <row r="2722" spans="1:11">
      <c r="A2722" s="393" t="s">
        <v>1227</v>
      </c>
      <c r="B2722" s="394"/>
      <c r="C2722" s="940"/>
      <c r="D2722" s="940"/>
      <c r="E2722" s="940"/>
      <c r="F2722" s="940"/>
      <c r="G2722" s="940"/>
      <c r="H2722" s="940"/>
      <c r="I2722" s="940"/>
      <c r="J2722" s="940"/>
      <c r="K2722" s="941"/>
    </row>
    <row r="2723" spans="1:11">
      <c r="A2723" s="393" t="s">
        <v>1228</v>
      </c>
      <c r="B2723" s="394"/>
      <c r="C2723" s="395" t="s">
        <v>1229</v>
      </c>
      <c r="E2723" s="942"/>
      <c r="F2723" s="942"/>
      <c r="G2723" s="942"/>
      <c r="H2723" s="397"/>
      <c r="I2723" s="395" t="s">
        <v>1230</v>
      </c>
      <c r="J2723" s="943"/>
      <c r="K2723" s="944"/>
    </row>
    <row r="2724" spans="1:11">
      <c r="A2724" s="398" t="s">
        <v>1231</v>
      </c>
      <c r="B2724" s="399" t="s">
        <v>1455</v>
      </c>
      <c r="C2724" s="400"/>
      <c r="D2724" s="400"/>
      <c r="E2724" s="400"/>
      <c r="F2724" s="400"/>
      <c r="G2724" s="400"/>
      <c r="H2724" s="400"/>
      <c r="I2724" s="400"/>
      <c r="J2724" s="400"/>
      <c r="K2724" s="401"/>
    </row>
    <row r="2725" spans="1:11">
      <c r="A2725" s="402" t="s">
        <v>1233</v>
      </c>
      <c r="B2725" s="403"/>
      <c r="D2725" s="404"/>
      <c r="E2725" s="404"/>
      <c r="F2725" s="404"/>
      <c r="G2725" s="404"/>
      <c r="H2725" s="404"/>
      <c r="I2725" s="405"/>
      <c r="J2725" s="406" t="s">
        <v>1234</v>
      </c>
      <c r="K2725" s="407"/>
    </row>
    <row r="2726" spans="1:11">
      <c r="A2726" s="929" t="s">
        <v>1456</v>
      </c>
      <c r="B2726" s="930"/>
      <c r="C2726" s="930"/>
      <c r="D2726" s="930"/>
      <c r="E2726" s="930"/>
      <c r="F2726" s="930"/>
      <c r="G2726" s="930"/>
      <c r="H2726" s="930"/>
      <c r="I2726" s="931"/>
      <c r="J2726" s="408" t="s">
        <v>1236</v>
      </c>
      <c r="K2726" s="407" t="s">
        <v>1297</v>
      </c>
    </row>
    <row r="2727" spans="1:11">
      <c r="A2727" s="870" t="s">
        <v>1238</v>
      </c>
      <c r="B2727" s="932"/>
      <c r="C2727" s="815"/>
      <c r="D2727" s="815"/>
      <c r="E2727" s="869"/>
      <c r="F2727" s="409" t="s">
        <v>1239</v>
      </c>
      <c r="G2727" s="933" t="s">
        <v>1240</v>
      </c>
      <c r="H2727" s="934"/>
      <c r="I2727" s="830" t="s">
        <v>1241</v>
      </c>
      <c r="J2727" s="830"/>
      <c r="K2727" s="925" t="s">
        <v>1242</v>
      </c>
    </row>
    <row r="2728" spans="1:11">
      <c r="A2728" s="870"/>
      <c r="B2728" s="932"/>
      <c r="C2728" s="932"/>
      <c r="D2728" s="932"/>
      <c r="E2728" s="871"/>
      <c r="F2728" s="409"/>
      <c r="G2728" s="409" t="s">
        <v>1243</v>
      </c>
      <c r="H2728" s="410" t="s">
        <v>1244</v>
      </c>
      <c r="I2728" s="409" t="s">
        <v>1245</v>
      </c>
      <c r="J2728" s="409" t="s">
        <v>1244</v>
      </c>
      <c r="K2728" s="926"/>
    </row>
    <row r="2729" spans="1:11">
      <c r="A2729" s="498"/>
      <c r="B2729" s="413"/>
      <c r="C2729" s="413"/>
      <c r="D2729" s="413"/>
      <c r="E2729" s="414"/>
      <c r="F2729" s="415"/>
      <c r="G2729" s="499"/>
      <c r="H2729" s="500"/>
      <c r="I2729" s="455"/>
      <c r="J2729" s="455"/>
      <c r="K2729" s="501"/>
    </row>
    <row r="2730" spans="1:11">
      <c r="A2730" s="420"/>
      <c r="B2730" s="421"/>
      <c r="C2730" s="421"/>
      <c r="D2730" s="421"/>
      <c r="E2730" s="422"/>
      <c r="F2730" s="423"/>
      <c r="G2730" s="424"/>
      <c r="H2730" s="425"/>
      <c r="I2730" s="426"/>
      <c r="J2730" s="426"/>
      <c r="K2730" s="427"/>
    </row>
    <row r="2731" spans="1:11">
      <c r="A2731" s="420"/>
      <c r="B2731" s="421"/>
      <c r="C2731" s="421"/>
      <c r="D2731" s="421"/>
      <c r="E2731" s="422"/>
      <c r="F2731" s="423"/>
      <c r="G2731" s="424"/>
      <c r="H2731" s="425"/>
      <c r="I2731" s="426"/>
      <c r="J2731" s="426"/>
      <c r="K2731" s="427"/>
    </row>
    <row r="2732" spans="1:11" ht="23.25" customHeight="1">
      <c r="A2732" s="420"/>
      <c r="B2732" s="421"/>
      <c r="C2732" s="421"/>
      <c r="D2732" s="421"/>
      <c r="E2732" s="422"/>
      <c r="F2732" s="423"/>
      <c r="G2732" s="424"/>
      <c r="H2732" s="425"/>
      <c r="I2732" s="426"/>
      <c r="J2732" s="426"/>
      <c r="K2732" s="427"/>
    </row>
    <row r="2733" spans="1:11">
      <c r="A2733" s="420"/>
      <c r="B2733" s="421"/>
      <c r="C2733" s="421"/>
      <c r="D2733" s="421"/>
      <c r="E2733" s="422"/>
      <c r="F2733" s="423"/>
      <c r="G2733" s="424"/>
      <c r="H2733" s="425"/>
      <c r="I2733" s="426"/>
      <c r="J2733" s="426"/>
      <c r="K2733" s="427"/>
    </row>
    <row r="2734" spans="1:11">
      <c r="A2734" s="420"/>
      <c r="B2734" s="421"/>
      <c r="C2734" s="421"/>
      <c r="D2734" s="421"/>
      <c r="E2734" s="422"/>
      <c r="F2734" s="423"/>
      <c r="G2734" s="424"/>
      <c r="H2734" s="425"/>
      <c r="I2734" s="426"/>
      <c r="J2734" s="426"/>
      <c r="K2734" s="427"/>
    </row>
    <row r="2735" spans="1:11" s="194" customFormat="1">
      <c r="A2735" s="420"/>
      <c r="B2735" s="421"/>
      <c r="C2735" s="421"/>
      <c r="D2735" s="421"/>
      <c r="E2735" s="422"/>
      <c r="F2735" s="423"/>
      <c r="G2735" s="424"/>
      <c r="H2735" s="425"/>
      <c r="I2735" s="426"/>
      <c r="J2735" s="426"/>
      <c r="K2735" s="427"/>
    </row>
    <row r="2736" spans="1:11" s="194" customFormat="1">
      <c r="A2736" s="428"/>
      <c r="B2736" s="429"/>
      <c r="C2736" s="429"/>
      <c r="D2736" s="429"/>
      <c r="E2736" s="430"/>
      <c r="F2736" s="431"/>
      <c r="G2736" s="432"/>
      <c r="H2736" s="433"/>
      <c r="I2736" s="434"/>
      <c r="J2736" s="434"/>
      <c r="K2736" s="435"/>
    </row>
    <row r="2737" spans="1:11" s="194" customFormat="1">
      <c r="A2737" s="935" t="s">
        <v>1247</v>
      </c>
      <c r="B2737" s="936"/>
      <c r="C2737" s="936"/>
      <c r="D2737" s="936"/>
      <c r="E2737" s="936"/>
      <c r="F2737" s="834"/>
      <c r="G2737" s="834"/>
      <c r="H2737" s="834"/>
      <c r="I2737" s="834"/>
      <c r="J2737" s="835"/>
      <c r="K2737" s="502"/>
    </row>
    <row r="2738" spans="1:11" s="194" customFormat="1">
      <c r="A2738" s="814" t="s">
        <v>1248</v>
      </c>
      <c r="B2738" s="815"/>
      <c r="C2738" s="815"/>
      <c r="D2738" s="815"/>
      <c r="E2738" s="815"/>
      <c r="F2738" s="437"/>
      <c r="G2738" s="437"/>
      <c r="H2738" s="921" t="s">
        <v>1239</v>
      </c>
      <c r="I2738" s="923" t="s">
        <v>1249</v>
      </c>
      <c r="J2738" s="925" t="s">
        <v>1250</v>
      </c>
      <c r="K2738" s="925" t="s">
        <v>1242</v>
      </c>
    </row>
    <row r="2739" spans="1:11" s="194" customFormat="1" ht="15">
      <c r="A2739" s="816"/>
      <c r="B2739" s="817"/>
      <c r="C2739" s="817"/>
      <c r="D2739" s="817"/>
      <c r="E2739" s="817"/>
      <c r="F2739" s="438"/>
      <c r="G2739" s="666"/>
      <c r="H2739" s="922"/>
      <c r="I2739" s="924"/>
      <c r="J2739" s="926"/>
      <c r="K2739" s="926"/>
    </row>
    <row r="2740" spans="1:11" s="194" customFormat="1">
      <c r="A2740" s="439">
        <v>20002</v>
      </c>
      <c r="B2740" s="927" t="s">
        <v>1251</v>
      </c>
      <c r="C2740" s="927"/>
      <c r="D2740" s="927"/>
      <c r="E2740" s="927"/>
      <c r="F2740" s="927"/>
      <c r="G2740" s="928"/>
      <c r="H2740" s="440">
        <v>1</v>
      </c>
      <c r="I2740" s="441" t="s">
        <v>1252</v>
      </c>
      <c r="J2740" s="442">
        <v>24.3</v>
      </c>
      <c r="K2740" s="442">
        <v>24.3</v>
      </c>
    </row>
    <row r="2741" spans="1:11" s="194" customFormat="1">
      <c r="A2741" s="443">
        <v>11</v>
      </c>
      <c r="B2741" s="919" t="s">
        <v>1255</v>
      </c>
      <c r="C2741" s="919"/>
      <c r="D2741" s="919"/>
      <c r="E2741" s="919"/>
      <c r="F2741" s="919"/>
      <c r="G2741" s="920"/>
      <c r="H2741" s="440">
        <v>1.1200000000000001</v>
      </c>
      <c r="I2741" s="441" t="s">
        <v>1256</v>
      </c>
      <c r="J2741" s="442">
        <v>0</v>
      </c>
      <c r="K2741" s="442">
        <v>0.27</v>
      </c>
    </row>
    <row r="2742" spans="1:11" s="194" customFormat="1">
      <c r="A2742" s="443">
        <v>12</v>
      </c>
      <c r="B2742" s="919" t="s">
        <v>1258</v>
      </c>
      <c r="C2742" s="919"/>
      <c r="D2742" s="919"/>
      <c r="E2742" s="919"/>
      <c r="F2742" s="919"/>
      <c r="G2742" s="920"/>
      <c r="H2742" s="440">
        <v>9.6</v>
      </c>
      <c r="I2742" s="441" t="s">
        <v>1256</v>
      </c>
      <c r="J2742" s="442">
        <v>0</v>
      </c>
      <c r="K2742" s="442">
        <v>2.33</v>
      </c>
    </row>
    <row r="2743" spans="1:11">
      <c r="A2743" s="443">
        <v>13</v>
      </c>
      <c r="B2743" s="919" t="s">
        <v>1260</v>
      </c>
      <c r="C2743" s="919"/>
      <c r="D2743" s="919"/>
      <c r="E2743" s="919"/>
      <c r="F2743" s="919"/>
      <c r="G2743" s="920"/>
      <c r="H2743" s="440">
        <v>4.79</v>
      </c>
      <c r="I2743" s="441" t="s">
        <v>1256</v>
      </c>
      <c r="J2743" s="442">
        <v>0</v>
      </c>
      <c r="K2743" s="442">
        <v>1.1599999999999999</v>
      </c>
    </row>
    <row r="2744" spans="1:11" ht="15.75" customHeight="1">
      <c r="A2744" s="444"/>
      <c r="B2744" s="919"/>
      <c r="C2744" s="919"/>
      <c r="D2744" s="919"/>
      <c r="E2744" s="919"/>
      <c r="F2744" s="919"/>
      <c r="G2744" s="920"/>
      <c r="H2744" s="440"/>
      <c r="I2744" s="441"/>
      <c r="J2744" s="426"/>
      <c r="K2744" s="426"/>
    </row>
    <row r="2745" spans="1:11" ht="21.75" customHeight="1">
      <c r="A2745" s="444"/>
      <c r="B2745" s="919"/>
      <c r="C2745" s="919"/>
      <c r="D2745" s="919"/>
      <c r="E2745" s="919"/>
      <c r="F2745" s="919"/>
      <c r="G2745" s="920"/>
      <c r="H2745" s="440"/>
      <c r="I2745" s="441"/>
      <c r="J2745" s="426"/>
      <c r="K2745" s="426"/>
    </row>
    <row r="2746" spans="1:11">
      <c r="A2746" s="444"/>
      <c r="B2746" s="919"/>
      <c r="C2746" s="919"/>
      <c r="D2746" s="919"/>
      <c r="E2746" s="919"/>
      <c r="F2746" s="919"/>
      <c r="G2746" s="920"/>
      <c r="H2746" s="440"/>
      <c r="I2746" s="441"/>
      <c r="J2746" s="426"/>
      <c r="K2746" s="426"/>
    </row>
    <row r="2747" spans="1:11">
      <c r="A2747" s="445"/>
      <c r="B2747" s="879"/>
      <c r="C2747" s="879"/>
      <c r="D2747" s="879"/>
      <c r="E2747" s="879"/>
      <c r="F2747" s="879"/>
      <c r="G2747" s="880"/>
      <c r="H2747" s="446"/>
      <c r="I2747" s="447"/>
      <c r="J2747" s="434"/>
      <c r="K2747" s="434"/>
    </row>
    <row r="2748" spans="1:11" ht="15">
      <c r="A2748" s="448"/>
      <c r="C2748" s="667"/>
      <c r="D2748" s="833" t="s">
        <v>1263</v>
      </c>
      <c r="E2748" s="834"/>
      <c r="F2748" s="834"/>
      <c r="G2748" s="834"/>
      <c r="H2748" s="834"/>
      <c r="I2748" s="834"/>
      <c r="J2748" s="835"/>
      <c r="K2748" s="449">
        <v>28.06</v>
      </c>
    </row>
    <row r="2749" spans="1:11">
      <c r="A2749" s="448" t="s">
        <v>1264</v>
      </c>
      <c r="B2749" s="437"/>
      <c r="C2749" s="450">
        <v>1</v>
      </c>
      <c r="D2749" s="881" t="s">
        <v>1265</v>
      </c>
      <c r="E2749" s="882"/>
      <c r="F2749" s="882"/>
      <c r="G2749" s="882"/>
      <c r="H2749" s="882"/>
      <c r="I2749" s="882"/>
      <c r="J2749" s="883"/>
      <c r="K2749" s="449">
        <v>28.06</v>
      </c>
    </row>
    <row r="2750" spans="1:11">
      <c r="A2750" s="451"/>
      <c r="B2750" s="437"/>
      <c r="C2750" s="452"/>
      <c r="D2750" s="918" t="s">
        <v>1266</v>
      </c>
      <c r="E2750" s="918"/>
      <c r="F2750" s="834"/>
      <c r="G2750" s="834"/>
      <c r="H2750" s="834"/>
      <c r="I2750" s="834"/>
      <c r="J2750" s="835"/>
      <c r="K2750" s="449">
        <v>28.06</v>
      </c>
    </row>
    <row r="2751" spans="1:11">
      <c r="A2751" s="814" t="s">
        <v>1267</v>
      </c>
      <c r="B2751" s="815"/>
      <c r="C2751" s="815"/>
      <c r="D2751" s="815"/>
      <c r="E2751" s="815"/>
      <c r="F2751" s="818"/>
      <c r="G2751" s="820" t="s">
        <v>1268</v>
      </c>
      <c r="H2751" s="821"/>
      <c r="I2751" s="824" t="s">
        <v>1249</v>
      </c>
      <c r="J2751" s="813" t="s">
        <v>1269</v>
      </c>
      <c r="K2751" s="813" t="s">
        <v>1270</v>
      </c>
    </row>
    <row r="2752" spans="1:11">
      <c r="A2752" s="816"/>
      <c r="B2752" s="817"/>
      <c r="C2752" s="817"/>
      <c r="D2752" s="817"/>
      <c r="E2752" s="817"/>
      <c r="F2752" s="819"/>
      <c r="G2752" s="822"/>
      <c r="H2752" s="823"/>
      <c r="I2752" s="824"/>
      <c r="J2752" s="813"/>
      <c r="K2752" s="824"/>
    </row>
    <row r="2753" spans="1:11">
      <c r="A2753" s="444"/>
      <c r="B2753" s="421"/>
      <c r="C2753" s="421"/>
      <c r="D2753" s="421"/>
      <c r="E2753" s="421"/>
      <c r="F2753" s="414"/>
      <c r="G2753" s="825"/>
      <c r="H2753" s="826"/>
      <c r="I2753" s="453"/>
      <c r="J2753" s="454"/>
      <c r="K2753" s="455"/>
    </row>
    <row r="2754" spans="1:11">
      <c r="A2754" s="444"/>
      <c r="B2754" s="421"/>
      <c r="C2754" s="421"/>
      <c r="D2754" s="421"/>
      <c r="E2754" s="421"/>
      <c r="F2754" s="422"/>
      <c r="G2754" s="827"/>
      <c r="H2754" s="828"/>
      <c r="I2754" s="457"/>
      <c r="J2754" s="458"/>
      <c r="K2754" s="426"/>
    </row>
    <row r="2755" spans="1:11">
      <c r="A2755" s="444"/>
      <c r="B2755" s="421"/>
      <c r="C2755" s="421"/>
      <c r="D2755" s="421"/>
      <c r="E2755" s="421"/>
      <c r="F2755" s="422"/>
      <c r="G2755" s="827"/>
      <c r="H2755" s="828"/>
      <c r="I2755" s="457"/>
      <c r="J2755" s="458"/>
      <c r="K2755" s="426"/>
    </row>
    <row r="2756" spans="1:11">
      <c r="A2756" s="444"/>
      <c r="B2756" s="421"/>
      <c r="C2756" s="421"/>
      <c r="D2756" s="421"/>
      <c r="E2756" s="421"/>
      <c r="F2756" s="422"/>
      <c r="G2756" s="827"/>
      <c r="H2756" s="828"/>
      <c r="I2756" s="457"/>
      <c r="J2756" s="458"/>
      <c r="K2756" s="426"/>
    </row>
    <row r="2757" spans="1:11">
      <c r="A2757" s="833" t="s">
        <v>1271</v>
      </c>
      <c r="B2757" s="834"/>
      <c r="C2757" s="834"/>
      <c r="D2757" s="834"/>
      <c r="E2757" s="834"/>
      <c r="F2757" s="834"/>
      <c r="G2757" s="834"/>
      <c r="H2757" s="834"/>
      <c r="I2757" s="834"/>
      <c r="J2757" s="835"/>
      <c r="K2757" s="459"/>
    </row>
    <row r="2758" spans="1:11">
      <c r="A2758" s="814" t="s">
        <v>1272</v>
      </c>
      <c r="B2758" s="815"/>
      <c r="C2758" s="815"/>
      <c r="D2758" s="815"/>
      <c r="E2758" s="815"/>
      <c r="F2758" s="818"/>
      <c r="G2758" s="820" t="s">
        <v>1268</v>
      </c>
      <c r="H2758" s="821"/>
      <c r="I2758" s="824" t="s">
        <v>1249</v>
      </c>
      <c r="J2758" s="813" t="s">
        <v>1269</v>
      </c>
      <c r="K2758" s="813" t="s">
        <v>1270</v>
      </c>
    </row>
    <row r="2759" spans="1:11">
      <c r="A2759" s="816"/>
      <c r="B2759" s="817"/>
      <c r="C2759" s="817"/>
      <c r="D2759" s="817"/>
      <c r="E2759" s="817"/>
      <c r="F2759" s="819"/>
      <c r="G2759" s="822"/>
      <c r="H2759" s="823"/>
      <c r="I2759" s="824"/>
      <c r="J2759" s="813"/>
      <c r="K2759" s="824"/>
    </row>
    <row r="2760" spans="1:11">
      <c r="A2760" s="444" t="s">
        <v>1457</v>
      </c>
      <c r="B2760" s="421" t="s">
        <v>1458</v>
      </c>
      <c r="C2760" s="421"/>
      <c r="D2760" s="421"/>
      <c r="E2760" s="421"/>
      <c r="F2760" s="422"/>
      <c r="G2760" s="827">
        <v>2.278</v>
      </c>
      <c r="H2760" s="828"/>
      <c r="I2760" s="457" t="s">
        <v>1310</v>
      </c>
      <c r="J2760" s="495">
        <v>315.83</v>
      </c>
      <c r="K2760" s="442">
        <v>719.46</v>
      </c>
    </row>
    <row r="2761" spans="1:11">
      <c r="A2761" s="444" t="s">
        <v>1459</v>
      </c>
      <c r="B2761" s="421" t="s">
        <v>1460</v>
      </c>
      <c r="C2761" s="421"/>
      <c r="D2761" s="421"/>
      <c r="E2761" s="421"/>
      <c r="F2761" s="422"/>
      <c r="G2761" s="827">
        <v>0.06</v>
      </c>
      <c r="H2761" s="828"/>
      <c r="I2761" s="457" t="s">
        <v>1310</v>
      </c>
      <c r="J2761" s="495">
        <v>431.02</v>
      </c>
      <c r="K2761" s="442">
        <v>25.86</v>
      </c>
    </row>
    <row r="2762" spans="1:11">
      <c r="A2762" s="444" t="s">
        <v>1420</v>
      </c>
      <c r="B2762" s="421" t="s">
        <v>1421</v>
      </c>
      <c r="C2762" s="421"/>
      <c r="D2762" s="421"/>
      <c r="E2762" s="421"/>
      <c r="F2762" s="422"/>
      <c r="G2762" s="827">
        <v>4.62</v>
      </c>
      <c r="H2762" s="828"/>
      <c r="I2762" s="457" t="s">
        <v>1405</v>
      </c>
      <c r="J2762" s="495">
        <v>59.94</v>
      </c>
      <c r="K2762" s="442">
        <v>276.92</v>
      </c>
    </row>
    <row r="2763" spans="1:11">
      <c r="A2763" s="445"/>
      <c r="B2763" s="429"/>
      <c r="C2763" s="429"/>
      <c r="D2763" s="429"/>
      <c r="E2763" s="429"/>
      <c r="F2763" s="430"/>
      <c r="G2763" s="831"/>
      <c r="H2763" s="832"/>
      <c r="I2763" s="460"/>
      <c r="J2763" s="461"/>
      <c r="K2763" s="434"/>
    </row>
    <row r="2764" spans="1:11">
      <c r="A2764" s="833" t="s">
        <v>1273</v>
      </c>
      <c r="B2764" s="834"/>
      <c r="C2764" s="834"/>
      <c r="D2764" s="834"/>
      <c r="E2764" s="834"/>
      <c r="F2764" s="834"/>
      <c r="G2764" s="834"/>
      <c r="H2764" s="834"/>
      <c r="I2764" s="834"/>
      <c r="J2764" s="835"/>
      <c r="K2764" s="449">
        <v>1022.24</v>
      </c>
    </row>
    <row r="2765" spans="1:11">
      <c r="A2765" s="814" t="s">
        <v>1274</v>
      </c>
      <c r="B2765" s="815"/>
      <c r="C2765" s="815"/>
      <c r="D2765" s="815"/>
      <c r="E2765" s="815"/>
      <c r="F2765" s="818"/>
      <c r="G2765" s="820" t="s">
        <v>1268</v>
      </c>
      <c r="H2765" s="821"/>
      <c r="I2765" s="824" t="s">
        <v>1249</v>
      </c>
      <c r="J2765" s="813" t="s">
        <v>1269</v>
      </c>
      <c r="K2765" s="813" t="s">
        <v>1270</v>
      </c>
    </row>
    <row r="2766" spans="1:11">
      <c r="A2766" s="816"/>
      <c r="B2766" s="817"/>
      <c r="C2766" s="817"/>
      <c r="D2766" s="817"/>
      <c r="E2766" s="817"/>
      <c r="F2766" s="819"/>
      <c r="G2766" s="822"/>
      <c r="H2766" s="823"/>
      <c r="I2766" s="824"/>
      <c r="J2766" s="813"/>
      <c r="K2766" s="824"/>
    </row>
    <row r="2767" spans="1:11">
      <c r="A2767" s="444"/>
      <c r="B2767" s="421"/>
      <c r="C2767" s="421"/>
      <c r="D2767" s="421"/>
      <c r="E2767" s="421"/>
      <c r="F2767" s="422"/>
      <c r="G2767" s="827"/>
      <c r="H2767" s="828"/>
      <c r="I2767" s="457"/>
      <c r="J2767" s="458"/>
      <c r="K2767" s="426"/>
    </row>
    <row r="2768" spans="1:11">
      <c r="A2768" s="444"/>
      <c r="B2768" s="421"/>
      <c r="C2768" s="421"/>
      <c r="D2768" s="421"/>
      <c r="E2768" s="421"/>
      <c r="F2768" s="422"/>
      <c r="G2768" s="827"/>
      <c r="H2768" s="828"/>
      <c r="I2768" s="457"/>
      <c r="J2768" s="458"/>
      <c r="K2768" s="426"/>
    </row>
    <row r="2769" spans="1:11">
      <c r="A2769" s="444"/>
      <c r="B2769" s="421"/>
      <c r="C2769" s="421"/>
      <c r="D2769" s="421"/>
      <c r="E2769" s="421"/>
      <c r="F2769" s="422"/>
      <c r="G2769" s="827"/>
      <c r="H2769" s="828"/>
      <c r="I2769" s="457"/>
      <c r="J2769" s="458"/>
      <c r="K2769" s="426"/>
    </row>
    <row r="2770" spans="1:11">
      <c r="A2770" s="445"/>
      <c r="B2770" s="429"/>
      <c r="C2770" s="429"/>
      <c r="D2770" s="429"/>
      <c r="E2770" s="429"/>
      <c r="F2770" s="430"/>
      <c r="G2770" s="831"/>
      <c r="H2770" s="832"/>
      <c r="I2770" s="460"/>
      <c r="J2770" s="461"/>
      <c r="K2770" s="434"/>
    </row>
    <row r="2771" spans="1:11">
      <c r="A2771" s="833" t="s">
        <v>1275</v>
      </c>
      <c r="B2771" s="834"/>
      <c r="C2771" s="834"/>
      <c r="D2771" s="834"/>
      <c r="E2771" s="834"/>
      <c r="F2771" s="834"/>
      <c r="G2771" s="834"/>
      <c r="H2771" s="834"/>
      <c r="I2771" s="834"/>
      <c r="J2771" s="835"/>
      <c r="K2771" s="459"/>
    </row>
    <row r="2772" spans="1:11">
      <c r="A2772" s="814" t="s">
        <v>1276</v>
      </c>
      <c r="B2772" s="869"/>
      <c r="C2772" s="872" t="s">
        <v>1277</v>
      </c>
      <c r="D2772" s="462" t="s">
        <v>984</v>
      </c>
      <c r="E2772" s="874" t="s">
        <v>889</v>
      </c>
      <c r="F2772" s="874"/>
      <c r="G2772" s="875"/>
      <c r="H2772" s="876" t="s">
        <v>1278</v>
      </c>
      <c r="I2772" s="877"/>
      <c r="J2772" s="878"/>
      <c r="K2772" s="829" t="s">
        <v>1279</v>
      </c>
    </row>
    <row r="2773" spans="1:11">
      <c r="A2773" s="870"/>
      <c r="B2773" s="871"/>
      <c r="C2773" s="873"/>
      <c r="D2773" s="464"/>
      <c r="E2773" s="463" t="s">
        <v>1280</v>
      </c>
      <c r="F2773" s="465" t="s">
        <v>1281</v>
      </c>
      <c r="G2773" s="466" t="s">
        <v>1282</v>
      </c>
      <c r="H2773" s="463" t="s">
        <v>1280</v>
      </c>
      <c r="I2773" s="465" t="s">
        <v>1281</v>
      </c>
      <c r="J2773" s="465" t="s">
        <v>1282</v>
      </c>
      <c r="K2773" s="830"/>
    </row>
    <row r="2774" spans="1:11">
      <c r="A2774" s="467"/>
      <c r="B2774" s="414"/>
      <c r="C2774" s="468"/>
      <c r="D2774" s="469"/>
      <c r="E2774" s="470"/>
      <c r="F2774" s="471"/>
      <c r="G2774" s="472"/>
      <c r="H2774" s="456"/>
      <c r="I2774" s="456"/>
      <c r="J2774" s="473"/>
      <c r="K2774" s="455"/>
    </row>
    <row r="2775" spans="1:11">
      <c r="A2775" s="444"/>
      <c r="B2775" s="421"/>
      <c r="C2775" s="468"/>
      <c r="D2775" s="474"/>
      <c r="E2775" s="475"/>
      <c r="F2775" s="476"/>
      <c r="G2775" s="477"/>
      <c r="H2775" s="456"/>
      <c r="I2775" s="456"/>
      <c r="J2775" s="473"/>
      <c r="K2775" s="426"/>
    </row>
    <row r="2776" spans="1:11">
      <c r="A2776" s="444"/>
      <c r="B2776" s="421"/>
      <c r="C2776" s="468"/>
      <c r="D2776" s="474"/>
      <c r="E2776" s="475"/>
      <c r="F2776" s="476"/>
      <c r="G2776" s="477"/>
      <c r="H2776" s="456"/>
      <c r="I2776" s="456"/>
      <c r="J2776" s="473"/>
      <c r="K2776" s="426"/>
    </row>
    <row r="2777" spans="1:11">
      <c r="A2777" s="445"/>
      <c r="B2777" s="429"/>
      <c r="C2777" s="478"/>
      <c r="D2777" s="479"/>
      <c r="E2777" s="480"/>
      <c r="F2777" s="481"/>
      <c r="G2777" s="482"/>
      <c r="H2777" s="456"/>
      <c r="I2777" s="456"/>
      <c r="J2777" s="473"/>
      <c r="K2777" s="434"/>
    </row>
    <row r="2778" spans="1:11">
      <c r="A2778" s="811" t="s">
        <v>1283</v>
      </c>
      <c r="B2778" s="809"/>
      <c r="C2778" s="809"/>
      <c r="D2778" s="812"/>
      <c r="E2778" s="809"/>
      <c r="F2778" s="809"/>
      <c r="G2778" s="809"/>
      <c r="H2778" s="809"/>
      <c r="I2778" s="809"/>
      <c r="J2778" s="810"/>
      <c r="K2778" s="459"/>
    </row>
    <row r="2779" spans="1:11">
      <c r="A2779" s="808" t="s">
        <v>1284</v>
      </c>
      <c r="B2779" s="809"/>
      <c r="C2779" s="809"/>
      <c r="D2779" s="809"/>
      <c r="E2779" s="809"/>
      <c r="F2779" s="809"/>
      <c r="G2779" s="809"/>
      <c r="H2779" s="809"/>
      <c r="I2779" s="809"/>
      <c r="J2779" s="810"/>
      <c r="K2779" s="449">
        <v>1050.3</v>
      </c>
    </row>
    <row r="2780" spans="1:11">
      <c r="A2780" s="808" t="s">
        <v>1225</v>
      </c>
      <c r="B2780" s="809"/>
      <c r="C2780" s="809"/>
      <c r="D2780" s="809"/>
      <c r="E2780" s="809"/>
      <c r="F2780" s="809"/>
      <c r="G2780" s="809"/>
      <c r="H2780" s="809"/>
      <c r="I2780" s="809"/>
      <c r="J2780" s="810"/>
      <c r="K2780" s="449">
        <v>216.36</v>
      </c>
    </row>
    <row r="2781" spans="1:11">
      <c r="A2781" s="808" t="s">
        <v>1285</v>
      </c>
      <c r="B2781" s="809"/>
      <c r="C2781" s="809"/>
      <c r="D2781" s="809"/>
      <c r="E2781" s="809"/>
      <c r="F2781" s="809"/>
      <c r="G2781" s="809"/>
      <c r="H2781" s="809"/>
      <c r="I2781" s="809"/>
      <c r="J2781" s="810"/>
      <c r="K2781" s="449">
        <v>1266.6599999999999</v>
      </c>
    </row>
    <row r="2784" spans="1:11">
      <c r="A2784" s="937" t="s">
        <v>1226</v>
      </c>
      <c r="B2784" s="938"/>
      <c r="C2784" s="938"/>
      <c r="D2784" s="938"/>
      <c r="E2784" s="938"/>
      <c r="F2784" s="938"/>
      <c r="G2784" s="938"/>
      <c r="H2784" s="938"/>
      <c r="I2784" s="938"/>
      <c r="J2784" s="938"/>
      <c r="K2784" s="939"/>
    </row>
    <row r="2785" spans="1:11">
      <c r="A2785" s="393" t="s">
        <v>1227</v>
      </c>
      <c r="B2785" s="394"/>
      <c r="C2785" s="940"/>
      <c r="D2785" s="940"/>
      <c r="E2785" s="940"/>
      <c r="F2785" s="940"/>
      <c r="G2785" s="940"/>
      <c r="H2785" s="940"/>
      <c r="I2785" s="940"/>
      <c r="J2785" s="940"/>
      <c r="K2785" s="941"/>
    </row>
    <row r="2786" spans="1:11">
      <c r="A2786" s="393" t="s">
        <v>1228</v>
      </c>
      <c r="B2786" s="394"/>
      <c r="C2786" s="395" t="s">
        <v>1229</v>
      </c>
      <c r="E2786" s="942"/>
      <c r="F2786" s="942"/>
      <c r="G2786" s="942"/>
      <c r="H2786" s="397"/>
      <c r="I2786" s="395" t="s">
        <v>1230</v>
      </c>
      <c r="J2786" s="943"/>
      <c r="K2786" s="944"/>
    </row>
    <row r="2787" spans="1:11">
      <c r="A2787" s="398" t="s">
        <v>1231</v>
      </c>
      <c r="B2787" s="399" t="s">
        <v>1461</v>
      </c>
      <c r="C2787" s="400"/>
      <c r="D2787" s="400"/>
      <c r="E2787" s="400"/>
      <c r="F2787" s="400"/>
      <c r="G2787" s="400"/>
      <c r="H2787" s="400"/>
      <c r="I2787" s="400"/>
      <c r="J2787" s="400"/>
      <c r="K2787" s="401"/>
    </row>
    <row r="2788" spans="1:11">
      <c r="A2788" s="402" t="s">
        <v>1233</v>
      </c>
      <c r="B2788" s="403"/>
      <c r="D2788" s="404"/>
      <c r="E2788" s="404"/>
      <c r="F2788" s="404"/>
      <c r="G2788" s="404"/>
      <c r="H2788" s="404"/>
      <c r="I2788" s="405"/>
      <c r="J2788" s="406" t="s">
        <v>1234</v>
      </c>
      <c r="K2788" s="407"/>
    </row>
    <row r="2789" spans="1:11">
      <c r="A2789" s="929" t="s">
        <v>1462</v>
      </c>
      <c r="B2789" s="930"/>
      <c r="C2789" s="930"/>
      <c r="D2789" s="930"/>
      <c r="E2789" s="930"/>
      <c r="F2789" s="930"/>
      <c r="G2789" s="930"/>
      <c r="H2789" s="930"/>
      <c r="I2789" s="931"/>
      <c r="J2789" s="408" t="s">
        <v>1236</v>
      </c>
      <c r="K2789" s="407" t="s">
        <v>1297</v>
      </c>
    </row>
    <row r="2790" spans="1:11">
      <c r="A2790" s="870" t="s">
        <v>1238</v>
      </c>
      <c r="B2790" s="932"/>
      <c r="C2790" s="815"/>
      <c r="D2790" s="815"/>
      <c r="E2790" s="869"/>
      <c r="F2790" s="409" t="s">
        <v>1239</v>
      </c>
      <c r="G2790" s="933" t="s">
        <v>1240</v>
      </c>
      <c r="H2790" s="934"/>
      <c r="I2790" s="830" t="s">
        <v>1241</v>
      </c>
      <c r="J2790" s="830"/>
      <c r="K2790" s="925" t="s">
        <v>1242</v>
      </c>
    </row>
    <row r="2791" spans="1:11">
      <c r="A2791" s="870"/>
      <c r="B2791" s="932"/>
      <c r="C2791" s="932"/>
      <c r="D2791" s="932"/>
      <c r="E2791" s="871"/>
      <c r="F2791" s="409"/>
      <c r="G2791" s="409" t="s">
        <v>1243</v>
      </c>
      <c r="H2791" s="410" t="s">
        <v>1244</v>
      </c>
      <c r="I2791" s="409" t="s">
        <v>1245</v>
      </c>
      <c r="J2791" s="409" t="s">
        <v>1244</v>
      </c>
      <c r="K2791" s="926"/>
    </row>
    <row r="2792" spans="1:11">
      <c r="A2792" s="498"/>
      <c r="B2792" s="413"/>
      <c r="C2792" s="413"/>
      <c r="D2792" s="413"/>
      <c r="E2792" s="414"/>
      <c r="F2792" s="415"/>
      <c r="G2792" s="499"/>
      <c r="H2792" s="500"/>
      <c r="I2792" s="455"/>
      <c r="J2792" s="455"/>
      <c r="K2792" s="501"/>
    </row>
    <row r="2793" spans="1:11">
      <c r="A2793" s="420"/>
      <c r="B2793" s="421"/>
      <c r="C2793" s="421"/>
      <c r="D2793" s="421"/>
      <c r="E2793" s="422"/>
      <c r="F2793" s="423"/>
      <c r="G2793" s="424"/>
      <c r="H2793" s="425"/>
      <c r="I2793" s="426"/>
      <c r="J2793" s="426"/>
      <c r="K2793" s="427"/>
    </row>
    <row r="2794" spans="1:11">
      <c r="A2794" s="420"/>
      <c r="B2794" s="421"/>
      <c r="C2794" s="421"/>
      <c r="D2794" s="421"/>
      <c r="E2794" s="422"/>
      <c r="F2794" s="423"/>
      <c r="G2794" s="424"/>
      <c r="H2794" s="425"/>
      <c r="I2794" s="426"/>
      <c r="J2794" s="426"/>
      <c r="K2794" s="427"/>
    </row>
    <row r="2795" spans="1:11">
      <c r="A2795" s="420"/>
      <c r="B2795" s="421"/>
      <c r="C2795" s="421"/>
      <c r="D2795" s="421"/>
      <c r="E2795" s="422"/>
      <c r="F2795" s="423"/>
      <c r="G2795" s="424"/>
      <c r="H2795" s="425"/>
      <c r="I2795" s="426"/>
      <c r="J2795" s="426"/>
      <c r="K2795" s="427"/>
    </row>
    <row r="2796" spans="1:11">
      <c r="A2796" s="420"/>
      <c r="B2796" s="421"/>
      <c r="C2796" s="421"/>
      <c r="D2796" s="421"/>
      <c r="E2796" s="422"/>
      <c r="F2796" s="423"/>
      <c r="G2796" s="424"/>
      <c r="H2796" s="425"/>
      <c r="I2796" s="426"/>
      <c r="J2796" s="426"/>
      <c r="K2796" s="427"/>
    </row>
    <row r="2797" spans="1:11" ht="23.25" customHeight="1">
      <c r="A2797" s="420"/>
      <c r="B2797" s="421"/>
      <c r="C2797" s="421"/>
      <c r="D2797" s="421"/>
      <c r="E2797" s="422"/>
      <c r="F2797" s="423"/>
      <c r="G2797" s="424"/>
      <c r="H2797" s="425"/>
      <c r="I2797" s="426"/>
      <c r="J2797" s="426"/>
      <c r="K2797" s="427"/>
    </row>
    <row r="2798" spans="1:11">
      <c r="A2798" s="420"/>
      <c r="B2798" s="421"/>
      <c r="C2798" s="421"/>
      <c r="D2798" s="421"/>
      <c r="E2798" s="422"/>
      <c r="F2798" s="423"/>
      <c r="G2798" s="424"/>
      <c r="H2798" s="425"/>
      <c r="I2798" s="426"/>
      <c r="J2798" s="426"/>
      <c r="K2798" s="427"/>
    </row>
    <row r="2799" spans="1:11">
      <c r="A2799" s="428"/>
      <c r="B2799" s="429"/>
      <c r="C2799" s="429"/>
      <c r="D2799" s="429"/>
      <c r="E2799" s="430"/>
      <c r="F2799" s="431"/>
      <c r="G2799" s="432"/>
      <c r="H2799" s="433"/>
      <c r="I2799" s="434"/>
      <c r="J2799" s="434"/>
      <c r="K2799" s="435"/>
    </row>
    <row r="2800" spans="1:11" s="194" customFormat="1">
      <c r="A2800" s="935" t="s">
        <v>1247</v>
      </c>
      <c r="B2800" s="936"/>
      <c r="C2800" s="936"/>
      <c r="D2800" s="936"/>
      <c r="E2800" s="936"/>
      <c r="F2800" s="834"/>
      <c r="G2800" s="834"/>
      <c r="H2800" s="834"/>
      <c r="I2800" s="834"/>
      <c r="J2800" s="835"/>
      <c r="K2800" s="502"/>
    </row>
    <row r="2801" spans="1:11" s="194" customFormat="1">
      <c r="A2801" s="814" t="s">
        <v>1248</v>
      </c>
      <c r="B2801" s="815"/>
      <c r="C2801" s="815"/>
      <c r="D2801" s="815"/>
      <c r="E2801" s="815"/>
      <c r="F2801" s="437"/>
      <c r="G2801" s="437"/>
      <c r="H2801" s="921" t="s">
        <v>1239</v>
      </c>
      <c r="I2801" s="923" t="s">
        <v>1249</v>
      </c>
      <c r="J2801" s="925" t="s">
        <v>1250</v>
      </c>
      <c r="K2801" s="925" t="s">
        <v>1242</v>
      </c>
    </row>
    <row r="2802" spans="1:11" s="194" customFormat="1" ht="15">
      <c r="A2802" s="816"/>
      <c r="B2802" s="817"/>
      <c r="C2802" s="817"/>
      <c r="D2802" s="817"/>
      <c r="E2802" s="817"/>
      <c r="F2802" s="438"/>
      <c r="G2802" s="666"/>
      <c r="H2802" s="922"/>
      <c r="I2802" s="924"/>
      <c r="J2802" s="926"/>
      <c r="K2802" s="926"/>
    </row>
    <row r="2803" spans="1:11" s="194" customFormat="1">
      <c r="A2803" s="439">
        <v>20002</v>
      </c>
      <c r="B2803" s="927" t="s">
        <v>1251</v>
      </c>
      <c r="C2803" s="927"/>
      <c r="D2803" s="927"/>
      <c r="E2803" s="927"/>
      <c r="F2803" s="927"/>
      <c r="G2803" s="928"/>
      <c r="H2803" s="440">
        <v>11.3</v>
      </c>
      <c r="I2803" s="441" t="s">
        <v>1252</v>
      </c>
      <c r="J2803" s="442">
        <v>24.3</v>
      </c>
      <c r="K2803" s="442">
        <v>274.58999999999997</v>
      </c>
    </row>
    <row r="2804" spans="1:11" s="194" customFormat="1">
      <c r="A2804" s="443">
        <v>11</v>
      </c>
      <c r="B2804" s="919" t="s">
        <v>1255</v>
      </c>
      <c r="C2804" s="919"/>
      <c r="D2804" s="919"/>
      <c r="E2804" s="919"/>
      <c r="F2804" s="919"/>
      <c r="G2804" s="920"/>
      <c r="H2804" s="440">
        <v>1.1200000000000001</v>
      </c>
      <c r="I2804" s="441" t="s">
        <v>1256</v>
      </c>
      <c r="J2804" s="442">
        <v>0</v>
      </c>
      <c r="K2804" s="442">
        <v>3.07</v>
      </c>
    </row>
    <row r="2805" spans="1:11" s="194" customFormat="1">
      <c r="A2805" s="443">
        <v>12</v>
      </c>
      <c r="B2805" s="919" t="s">
        <v>1258</v>
      </c>
      <c r="C2805" s="919"/>
      <c r="D2805" s="919"/>
      <c r="E2805" s="919"/>
      <c r="F2805" s="919"/>
      <c r="G2805" s="920"/>
      <c r="H2805" s="440">
        <v>9.6</v>
      </c>
      <c r="I2805" s="441" t="s">
        <v>1256</v>
      </c>
      <c r="J2805" s="442">
        <v>0</v>
      </c>
      <c r="K2805" s="442">
        <v>26.36</v>
      </c>
    </row>
    <row r="2806" spans="1:11" s="194" customFormat="1">
      <c r="A2806" s="443">
        <v>13</v>
      </c>
      <c r="B2806" s="919" t="s">
        <v>1260</v>
      </c>
      <c r="C2806" s="919"/>
      <c r="D2806" s="919"/>
      <c r="E2806" s="919"/>
      <c r="F2806" s="919"/>
      <c r="G2806" s="920"/>
      <c r="H2806" s="440">
        <v>4.79</v>
      </c>
      <c r="I2806" s="441" t="s">
        <v>1256</v>
      </c>
      <c r="J2806" s="442">
        <v>0</v>
      </c>
      <c r="K2806" s="442">
        <v>13.15</v>
      </c>
    </row>
    <row r="2807" spans="1:11" s="194" customFormat="1">
      <c r="A2807" s="444"/>
      <c r="B2807" s="919"/>
      <c r="C2807" s="919"/>
      <c r="D2807" s="919"/>
      <c r="E2807" s="919"/>
      <c r="F2807" s="919"/>
      <c r="G2807" s="920"/>
      <c r="H2807" s="440"/>
      <c r="I2807" s="441"/>
      <c r="J2807" s="426"/>
      <c r="K2807" s="426"/>
    </row>
    <row r="2808" spans="1:11">
      <c r="A2808" s="444"/>
      <c r="B2808" s="919"/>
      <c r="C2808" s="919"/>
      <c r="D2808" s="919"/>
      <c r="E2808" s="919"/>
      <c r="F2808" s="919"/>
      <c r="G2808" s="920"/>
      <c r="H2808" s="440"/>
      <c r="I2808" s="441"/>
      <c r="J2808" s="426"/>
      <c r="K2808" s="426"/>
    </row>
    <row r="2809" spans="1:11" ht="15.75" customHeight="1">
      <c r="A2809" s="444"/>
      <c r="B2809" s="919"/>
      <c r="C2809" s="919"/>
      <c r="D2809" s="919"/>
      <c r="E2809" s="919"/>
      <c r="F2809" s="919"/>
      <c r="G2809" s="920"/>
      <c r="H2809" s="440"/>
      <c r="I2809" s="441"/>
      <c r="J2809" s="426"/>
      <c r="K2809" s="426"/>
    </row>
    <row r="2810" spans="1:11" ht="21.75" customHeight="1">
      <c r="A2810" s="445"/>
      <c r="B2810" s="879"/>
      <c r="C2810" s="879"/>
      <c r="D2810" s="879"/>
      <c r="E2810" s="879"/>
      <c r="F2810" s="879"/>
      <c r="G2810" s="880"/>
      <c r="H2810" s="446"/>
      <c r="I2810" s="447"/>
      <c r="J2810" s="434"/>
      <c r="K2810" s="434"/>
    </row>
    <row r="2811" spans="1:11" ht="15">
      <c r="A2811" s="448"/>
      <c r="C2811" s="667"/>
      <c r="D2811" s="833" t="s">
        <v>1263</v>
      </c>
      <c r="E2811" s="834"/>
      <c r="F2811" s="834"/>
      <c r="G2811" s="834"/>
      <c r="H2811" s="834"/>
      <c r="I2811" s="834"/>
      <c r="J2811" s="835"/>
      <c r="K2811" s="449">
        <v>317.16999999999996</v>
      </c>
    </row>
    <row r="2812" spans="1:11">
      <c r="A2812" s="448" t="s">
        <v>1264</v>
      </c>
      <c r="B2812" s="437"/>
      <c r="C2812" s="450">
        <v>1</v>
      </c>
      <c r="D2812" s="881" t="s">
        <v>1265</v>
      </c>
      <c r="E2812" s="882"/>
      <c r="F2812" s="882"/>
      <c r="G2812" s="882"/>
      <c r="H2812" s="882"/>
      <c r="I2812" s="882"/>
      <c r="J2812" s="883"/>
      <c r="K2812" s="449">
        <v>317.16999999999996</v>
      </c>
    </row>
    <row r="2813" spans="1:11">
      <c r="A2813" s="451"/>
      <c r="B2813" s="437"/>
      <c r="C2813" s="452"/>
      <c r="D2813" s="918" t="s">
        <v>1266</v>
      </c>
      <c r="E2813" s="918"/>
      <c r="F2813" s="834"/>
      <c r="G2813" s="834"/>
      <c r="H2813" s="834"/>
      <c r="I2813" s="834"/>
      <c r="J2813" s="835"/>
      <c r="K2813" s="449">
        <v>317.17</v>
      </c>
    </row>
    <row r="2814" spans="1:11">
      <c r="A2814" s="814" t="s">
        <v>1267</v>
      </c>
      <c r="B2814" s="815"/>
      <c r="C2814" s="815"/>
      <c r="D2814" s="815"/>
      <c r="E2814" s="815"/>
      <c r="F2814" s="818"/>
      <c r="G2814" s="820" t="s">
        <v>1268</v>
      </c>
      <c r="H2814" s="821"/>
      <c r="I2814" s="824" t="s">
        <v>1249</v>
      </c>
      <c r="J2814" s="813" t="s">
        <v>1269</v>
      </c>
      <c r="K2814" s="813" t="s">
        <v>1270</v>
      </c>
    </row>
    <row r="2815" spans="1:11">
      <c r="A2815" s="816"/>
      <c r="B2815" s="817"/>
      <c r="C2815" s="817"/>
      <c r="D2815" s="817"/>
      <c r="E2815" s="817"/>
      <c r="F2815" s="819"/>
      <c r="G2815" s="822"/>
      <c r="H2815" s="823"/>
      <c r="I2815" s="824"/>
      <c r="J2815" s="813"/>
      <c r="K2815" s="824"/>
    </row>
    <row r="2816" spans="1:11">
      <c r="A2816" s="444"/>
      <c r="B2816" s="421"/>
      <c r="C2816" s="421"/>
      <c r="D2816" s="421"/>
      <c r="E2816" s="421"/>
      <c r="F2816" s="414"/>
      <c r="G2816" s="825"/>
      <c r="H2816" s="826"/>
      <c r="I2816" s="453"/>
      <c r="J2816" s="454"/>
      <c r="K2816" s="455"/>
    </row>
    <row r="2817" spans="1:11">
      <c r="A2817" s="444"/>
      <c r="B2817" s="421"/>
      <c r="C2817" s="421"/>
      <c r="D2817" s="421"/>
      <c r="E2817" s="421"/>
      <c r="F2817" s="422"/>
      <c r="G2817" s="827"/>
      <c r="H2817" s="828"/>
      <c r="I2817" s="457"/>
      <c r="J2817" s="458"/>
      <c r="K2817" s="426"/>
    </row>
    <row r="2818" spans="1:11">
      <c r="A2818" s="444"/>
      <c r="B2818" s="421"/>
      <c r="C2818" s="421"/>
      <c r="D2818" s="421"/>
      <c r="E2818" s="421"/>
      <c r="F2818" s="422"/>
      <c r="G2818" s="827"/>
      <c r="H2818" s="828"/>
      <c r="I2818" s="457"/>
      <c r="J2818" s="458"/>
      <c r="K2818" s="426"/>
    </row>
    <row r="2819" spans="1:11">
      <c r="A2819" s="444"/>
      <c r="B2819" s="421"/>
      <c r="C2819" s="421"/>
      <c r="D2819" s="421"/>
      <c r="E2819" s="421"/>
      <c r="F2819" s="422"/>
      <c r="G2819" s="827"/>
      <c r="H2819" s="828"/>
      <c r="I2819" s="457"/>
      <c r="J2819" s="458"/>
      <c r="K2819" s="426"/>
    </row>
    <row r="2820" spans="1:11">
      <c r="A2820" s="833" t="s">
        <v>1271</v>
      </c>
      <c r="B2820" s="834"/>
      <c r="C2820" s="834"/>
      <c r="D2820" s="834"/>
      <c r="E2820" s="834"/>
      <c r="F2820" s="834"/>
      <c r="G2820" s="834"/>
      <c r="H2820" s="834"/>
      <c r="I2820" s="834"/>
      <c r="J2820" s="835"/>
      <c r="K2820" s="459"/>
    </row>
    <row r="2821" spans="1:11">
      <c r="A2821" s="814" t="s">
        <v>1272</v>
      </c>
      <c r="B2821" s="815"/>
      <c r="C2821" s="815"/>
      <c r="D2821" s="815"/>
      <c r="E2821" s="815"/>
      <c r="F2821" s="818"/>
      <c r="G2821" s="820" t="s">
        <v>1268</v>
      </c>
      <c r="H2821" s="821"/>
      <c r="I2821" s="824" t="s">
        <v>1249</v>
      </c>
      <c r="J2821" s="813" t="s">
        <v>1269</v>
      </c>
      <c r="K2821" s="813" t="s">
        <v>1270</v>
      </c>
    </row>
    <row r="2822" spans="1:11">
      <c r="A2822" s="816"/>
      <c r="B2822" s="817"/>
      <c r="C2822" s="817"/>
      <c r="D2822" s="817"/>
      <c r="E2822" s="817"/>
      <c r="F2822" s="819"/>
      <c r="G2822" s="822"/>
      <c r="H2822" s="823"/>
      <c r="I2822" s="824"/>
      <c r="J2822" s="813"/>
      <c r="K2822" s="824"/>
    </row>
    <row r="2823" spans="1:11">
      <c r="A2823" s="444" t="s">
        <v>1418</v>
      </c>
      <c r="B2823" s="421" t="s">
        <v>1419</v>
      </c>
      <c r="C2823" s="421"/>
      <c r="D2823" s="421"/>
      <c r="E2823" s="421"/>
      <c r="F2823" s="422"/>
      <c r="G2823" s="827">
        <v>0.6</v>
      </c>
      <c r="H2823" s="828"/>
      <c r="I2823" s="457" t="s">
        <v>1310</v>
      </c>
      <c r="J2823" s="495">
        <v>6.05</v>
      </c>
      <c r="K2823" s="442">
        <v>3.63</v>
      </c>
    </row>
    <row r="2824" spans="1:11">
      <c r="A2824" s="444" t="s">
        <v>1395</v>
      </c>
      <c r="B2824" s="421" t="s">
        <v>1396</v>
      </c>
      <c r="C2824" s="421"/>
      <c r="D2824" s="421"/>
      <c r="E2824" s="421"/>
      <c r="F2824" s="422"/>
      <c r="G2824" s="827">
        <v>2.59</v>
      </c>
      <c r="H2824" s="828"/>
      <c r="I2824" s="457" t="s">
        <v>1310</v>
      </c>
      <c r="J2824" s="495">
        <v>415.15</v>
      </c>
      <c r="K2824" s="442">
        <v>1075.23</v>
      </c>
    </row>
    <row r="2825" spans="1:11">
      <c r="A2825" s="444" t="s">
        <v>1434</v>
      </c>
      <c r="B2825" s="421" t="s">
        <v>1435</v>
      </c>
      <c r="C2825" s="421"/>
      <c r="D2825" s="421"/>
      <c r="E2825" s="421"/>
      <c r="F2825" s="422"/>
      <c r="G2825" s="827">
        <v>2.0699999999999998</v>
      </c>
      <c r="H2825" s="828"/>
      <c r="I2825" s="457" t="s">
        <v>1310</v>
      </c>
      <c r="J2825" s="495">
        <v>257.35000000000002</v>
      </c>
      <c r="K2825" s="442">
        <v>532.71</v>
      </c>
    </row>
    <row r="2826" spans="1:11">
      <c r="A2826" s="444" t="s">
        <v>1420</v>
      </c>
      <c r="B2826" s="421" t="s">
        <v>1421</v>
      </c>
      <c r="C2826" s="421"/>
      <c r="D2826" s="421"/>
      <c r="E2826" s="421"/>
      <c r="F2826" s="422"/>
      <c r="G2826" s="827">
        <v>1.3029999999999999</v>
      </c>
      <c r="H2826" s="828"/>
      <c r="I2826" s="457" t="s">
        <v>1405</v>
      </c>
      <c r="J2826" s="495">
        <v>59.94</v>
      </c>
      <c r="K2826" s="442">
        <v>78.099999999999994</v>
      </c>
    </row>
    <row r="2827" spans="1:11">
      <c r="A2827" s="444" t="s">
        <v>1399</v>
      </c>
      <c r="B2827" s="421" t="s">
        <v>1400</v>
      </c>
      <c r="C2827" s="421"/>
      <c r="D2827" s="421"/>
      <c r="E2827" s="421"/>
      <c r="F2827" s="422"/>
      <c r="G2827" s="827">
        <v>8.81</v>
      </c>
      <c r="H2827" s="828"/>
      <c r="I2827" s="457" t="s">
        <v>1310</v>
      </c>
      <c r="J2827" s="495">
        <v>57.93</v>
      </c>
      <c r="K2827" s="442">
        <v>510.36</v>
      </c>
    </row>
    <row r="2828" spans="1:11">
      <c r="A2828" s="445"/>
      <c r="B2828" s="429"/>
      <c r="C2828" s="429"/>
      <c r="D2828" s="429"/>
      <c r="E2828" s="429"/>
      <c r="F2828" s="430"/>
      <c r="G2828" s="831"/>
      <c r="H2828" s="832"/>
      <c r="I2828" s="460"/>
      <c r="J2828" s="461"/>
      <c r="K2828" s="434"/>
    </row>
    <row r="2829" spans="1:11">
      <c r="A2829" s="833" t="s">
        <v>1273</v>
      </c>
      <c r="B2829" s="834"/>
      <c r="C2829" s="834"/>
      <c r="D2829" s="834"/>
      <c r="E2829" s="834"/>
      <c r="F2829" s="834"/>
      <c r="G2829" s="834"/>
      <c r="H2829" s="834"/>
      <c r="I2829" s="834"/>
      <c r="J2829" s="835"/>
      <c r="K2829" s="449">
        <v>2200.0300000000002</v>
      </c>
    </row>
    <row r="2830" spans="1:11">
      <c r="A2830" s="814" t="s">
        <v>1274</v>
      </c>
      <c r="B2830" s="815"/>
      <c r="C2830" s="815"/>
      <c r="D2830" s="815"/>
      <c r="E2830" s="815"/>
      <c r="F2830" s="818"/>
      <c r="G2830" s="820" t="s">
        <v>1268</v>
      </c>
      <c r="H2830" s="821"/>
      <c r="I2830" s="824" t="s">
        <v>1249</v>
      </c>
      <c r="J2830" s="813" t="s">
        <v>1269</v>
      </c>
      <c r="K2830" s="813" t="s">
        <v>1270</v>
      </c>
    </row>
    <row r="2831" spans="1:11">
      <c r="A2831" s="816"/>
      <c r="B2831" s="817"/>
      <c r="C2831" s="817"/>
      <c r="D2831" s="817"/>
      <c r="E2831" s="817"/>
      <c r="F2831" s="819"/>
      <c r="G2831" s="822"/>
      <c r="H2831" s="823"/>
      <c r="I2831" s="824"/>
      <c r="J2831" s="813"/>
      <c r="K2831" s="824"/>
    </row>
    <row r="2832" spans="1:11">
      <c r="A2832" s="444"/>
      <c r="B2832" s="421"/>
      <c r="C2832" s="421"/>
      <c r="D2832" s="421"/>
      <c r="E2832" s="421"/>
      <c r="F2832" s="422"/>
      <c r="G2832" s="827"/>
      <c r="H2832" s="828"/>
      <c r="I2832" s="457"/>
      <c r="J2832" s="458"/>
      <c r="K2832" s="426"/>
    </row>
    <row r="2833" spans="1:11">
      <c r="A2833" s="444"/>
      <c r="B2833" s="421"/>
      <c r="C2833" s="421"/>
      <c r="D2833" s="421"/>
      <c r="E2833" s="421"/>
      <c r="F2833" s="422"/>
      <c r="G2833" s="827"/>
      <c r="H2833" s="828"/>
      <c r="I2833" s="457"/>
      <c r="J2833" s="458"/>
      <c r="K2833" s="426"/>
    </row>
    <row r="2834" spans="1:11">
      <c r="A2834" s="444"/>
      <c r="B2834" s="421"/>
      <c r="C2834" s="421"/>
      <c r="D2834" s="421"/>
      <c r="E2834" s="421"/>
      <c r="F2834" s="422"/>
      <c r="G2834" s="827"/>
      <c r="H2834" s="828"/>
      <c r="I2834" s="457"/>
      <c r="J2834" s="458"/>
      <c r="K2834" s="426"/>
    </row>
    <row r="2835" spans="1:11">
      <c r="A2835" s="445"/>
      <c r="B2835" s="429"/>
      <c r="C2835" s="429"/>
      <c r="D2835" s="429"/>
      <c r="E2835" s="429"/>
      <c r="F2835" s="430"/>
      <c r="G2835" s="831"/>
      <c r="H2835" s="832"/>
      <c r="I2835" s="460"/>
      <c r="J2835" s="461"/>
      <c r="K2835" s="434"/>
    </row>
    <row r="2836" spans="1:11">
      <c r="A2836" s="833" t="s">
        <v>1275</v>
      </c>
      <c r="B2836" s="834"/>
      <c r="C2836" s="834"/>
      <c r="D2836" s="834"/>
      <c r="E2836" s="834"/>
      <c r="F2836" s="834"/>
      <c r="G2836" s="834"/>
      <c r="H2836" s="834"/>
      <c r="I2836" s="834"/>
      <c r="J2836" s="835"/>
      <c r="K2836" s="459"/>
    </row>
    <row r="2837" spans="1:11">
      <c r="A2837" s="814" t="s">
        <v>1276</v>
      </c>
      <c r="B2837" s="869"/>
      <c r="C2837" s="872" t="s">
        <v>1277</v>
      </c>
      <c r="D2837" s="462" t="s">
        <v>984</v>
      </c>
      <c r="E2837" s="874" t="s">
        <v>889</v>
      </c>
      <c r="F2837" s="874"/>
      <c r="G2837" s="875"/>
      <c r="H2837" s="876" t="s">
        <v>1278</v>
      </c>
      <c r="I2837" s="877"/>
      <c r="J2837" s="878"/>
      <c r="K2837" s="829" t="s">
        <v>1279</v>
      </c>
    </row>
    <row r="2838" spans="1:11">
      <c r="A2838" s="870"/>
      <c r="B2838" s="871"/>
      <c r="C2838" s="873"/>
      <c r="D2838" s="464"/>
      <c r="E2838" s="463" t="s">
        <v>1280</v>
      </c>
      <c r="F2838" s="465" t="s">
        <v>1281</v>
      </c>
      <c r="G2838" s="466" t="s">
        <v>1282</v>
      </c>
      <c r="H2838" s="463" t="s">
        <v>1280</v>
      </c>
      <c r="I2838" s="465" t="s">
        <v>1281</v>
      </c>
      <c r="J2838" s="465" t="s">
        <v>1282</v>
      </c>
      <c r="K2838" s="830"/>
    </row>
    <row r="2839" spans="1:11">
      <c r="A2839" s="467"/>
      <c r="B2839" s="414"/>
      <c r="C2839" s="468"/>
      <c r="D2839" s="469"/>
      <c r="E2839" s="470"/>
      <c r="F2839" s="471"/>
      <c r="G2839" s="472"/>
      <c r="H2839" s="456"/>
      <c r="I2839" s="456"/>
      <c r="J2839" s="473"/>
      <c r="K2839" s="455"/>
    </row>
    <row r="2840" spans="1:11">
      <c r="A2840" s="444"/>
      <c r="B2840" s="421"/>
      <c r="C2840" s="468"/>
      <c r="D2840" s="474"/>
      <c r="E2840" s="475"/>
      <c r="F2840" s="476"/>
      <c r="G2840" s="477"/>
      <c r="H2840" s="456"/>
      <c r="I2840" s="456"/>
      <c r="J2840" s="473"/>
      <c r="K2840" s="426"/>
    </row>
    <row r="2841" spans="1:11">
      <c r="A2841" s="444"/>
      <c r="B2841" s="421"/>
      <c r="C2841" s="468"/>
      <c r="D2841" s="474"/>
      <c r="E2841" s="475"/>
      <c r="F2841" s="476"/>
      <c r="G2841" s="477"/>
      <c r="H2841" s="456"/>
      <c r="I2841" s="456"/>
      <c r="J2841" s="473"/>
      <c r="K2841" s="426"/>
    </row>
    <row r="2842" spans="1:11">
      <c r="A2842" s="445"/>
      <c r="B2842" s="429"/>
      <c r="C2842" s="478"/>
      <c r="D2842" s="479"/>
      <c r="E2842" s="480"/>
      <c r="F2842" s="481"/>
      <c r="G2842" s="482"/>
      <c r="H2842" s="456"/>
      <c r="I2842" s="456"/>
      <c r="J2842" s="473"/>
      <c r="K2842" s="434"/>
    </row>
    <row r="2843" spans="1:11">
      <c r="A2843" s="811" t="s">
        <v>1283</v>
      </c>
      <c r="B2843" s="809"/>
      <c r="C2843" s="809"/>
      <c r="D2843" s="812"/>
      <c r="E2843" s="809"/>
      <c r="F2843" s="809"/>
      <c r="G2843" s="809"/>
      <c r="H2843" s="809"/>
      <c r="I2843" s="809"/>
      <c r="J2843" s="810"/>
      <c r="K2843" s="459"/>
    </row>
    <row r="2844" spans="1:11">
      <c r="A2844" s="808" t="s">
        <v>1284</v>
      </c>
      <c r="B2844" s="809"/>
      <c r="C2844" s="809"/>
      <c r="D2844" s="809"/>
      <c r="E2844" s="809"/>
      <c r="F2844" s="809"/>
      <c r="G2844" s="809"/>
      <c r="H2844" s="809"/>
      <c r="I2844" s="809"/>
      <c r="J2844" s="810"/>
      <c r="K2844" s="449">
        <v>2517.2000000000003</v>
      </c>
    </row>
    <row r="2845" spans="1:11">
      <c r="A2845" s="808" t="s">
        <v>1225</v>
      </c>
      <c r="B2845" s="809"/>
      <c r="C2845" s="809"/>
      <c r="D2845" s="809"/>
      <c r="E2845" s="809"/>
      <c r="F2845" s="809"/>
      <c r="G2845" s="809"/>
      <c r="H2845" s="809"/>
      <c r="I2845" s="809"/>
      <c r="J2845" s="810"/>
      <c r="K2845" s="449">
        <v>518.54</v>
      </c>
    </row>
    <row r="2846" spans="1:11">
      <c r="A2846" s="808" t="s">
        <v>1285</v>
      </c>
      <c r="B2846" s="809"/>
      <c r="C2846" s="809"/>
      <c r="D2846" s="809"/>
      <c r="E2846" s="809"/>
      <c r="F2846" s="809"/>
      <c r="G2846" s="809"/>
      <c r="H2846" s="809"/>
      <c r="I2846" s="809"/>
      <c r="J2846" s="810"/>
      <c r="K2846" s="449">
        <v>3035.7400000000002</v>
      </c>
    </row>
    <row r="2849" spans="1:11">
      <c r="A2849" s="937" t="s">
        <v>1226</v>
      </c>
      <c r="B2849" s="938"/>
      <c r="C2849" s="938"/>
      <c r="D2849" s="938"/>
      <c r="E2849" s="938"/>
      <c r="F2849" s="938"/>
      <c r="G2849" s="938"/>
      <c r="H2849" s="938"/>
      <c r="I2849" s="938"/>
      <c r="J2849" s="938"/>
      <c r="K2849" s="939"/>
    </row>
    <row r="2850" spans="1:11">
      <c r="A2850" s="393" t="s">
        <v>1227</v>
      </c>
      <c r="B2850" s="394"/>
      <c r="C2850" s="940"/>
      <c r="D2850" s="940"/>
      <c r="E2850" s="940"/>
      <c r="F2850" s="940"/>
      <c r="G2850" s="940"/>
      <c r="H2850" s="940"/>
      <c r="I2850" s="940"/>
      <c r="J2850" s="940"/>
      <c r="K2850" s="941"/>
    </row>
    <row r="2851" spans="1:11">
      <c r="A2851" s="393" t="s">
        <v>1228</v>
      </c>
      <c r="B2851" s="394"/>
      <c r="C2851" s="395" t="s">
        <v>1229</v>
      </c>
      <c r="E2851" s="942"/>
      <c r="F2851" s="942"/>
      <c r="G2851" s="942"/>
      <c r="H2851" s="397"/>
      <c r="I2851" s="395" t="s">
        <v>1230</v>
      </c>
      <c r="J2851" s="943"/>
      <c r="K2851" s="944"/>
    </row>
    <row r="2852" spans="1:11">
      <c r="A2852" s="398" t="s">
        <v>1231</v>
      </c>
      <c r="B2852" s="399" t="s">
        <v>1463</v>
      </c>
      <c r="C2852" s="400"/>
      <c r="D2852" s="400"/>
      <c r="E2852" s="400"/>
      <c r="F2852" s="400"/>
      <c r="G2852" s="400"/>
      <c r="H2852" s="400"/>
      <c r="I2852" s="400"/>
      <c r="J2852" s="400"/>
      <c r="K2852" s="401"/>
    </row>
    <row r="2853" spans="1:11">
      <c r="A2853" s="402" t="s">
        <v>1233</v>
      </c>
      <c r="B2853" s="403"/>
      <c r="D2853" s="404"/>
      <c r="E2853" s="404"/>
      <c r="F2853" s="404"/>
      <c r="G2853" s="404"/>
      <c r="H2853" s="404"/>
      <c r="I2853" s="405"/>
      <c r="J2853" s="406" t="s">
        <v>1234</v>
      </c>
      <c r="K2853" s="407"/>
    </row>
    <row r="2854" spans="1:11">
      <c r="A2854" s="929" t="s">
        <v>1464</v>
      </c>
      <c r="B2854" s="930"/>
      <c r="C2854" s="930"/>
      <c r="D2854" s="930"/>
      <c r="E2854" s="930"/>
      <c r="F2854" s="930"/>
      <c r="G2854" s="930"/>
      <c r="H2854" s="930"/>
      <c r="I2854" s="931"/>
      <c r="J2854" s="408" t="s">
        <v>1236</v>
      </c>
      <c r="K2854" s="407" t="s">
        <v>1297</v>
      </c>
    </row>
    <row r="2855" spans="1:11">
      <c r="A2855" s="870" t="s">
        <v>1238</v>
      </c>
      <c r="B2855" s="932"/>
      <c r="C2855" s="815"/>
      <c r="D2855" s="815"/>
      <c r="E2855" s="869"/>
      <c r="F2855" s="409" t="s">
        <v>1239</v>
      </c>
      <c r="G2855" s="933" t="s">
        <v>1240</v>
      </c>
      <c r="H2855" s="934"/>
      <c r="I2855" s="830" t="s">
        <v>1241</v>
      </c>
      <c r="J2855" s="830"/>
      <c r="K2855" s="925" t="s">
        <v>1242</v>
      </c>
    </row>
    <row r="2856" spans="1:11">
      <c r="A2856" s="870"/>
      <c r="B2856" s="932"/>
      <c r="C2856" s="932"/>
      <c r="D2856" s="932"/>
      <c r="E2856" s="871"/>
      <c r="F2856" s="409"/>
      <c r="G2856" s="409" t="s">
        <v>1243</v>
      </c>
      <c r="H2856" s="410" t="s">
        <v>1244</v>
      </c>
      <c r="I2856" s="409" t="s">
        <v>1245</v>
      </c>
      <c r="J2856" s="409" t="s">
        <v>1244</v>
      </c>
      <c r="K2856" s="926"/>
    </row>
    <row r="2857" spans="1:11">
      <c r="A2857" s="498"/>
      <c r="B2857" s="413"/>
      <c r="C2857" s="413"/>
      <c r="D2857" s="413"/>
      <c r="E2857" s="414"/>
      <c r="F2857" s="415"/>
      <c r="G2857" s="499"/>
      <c r="H2857" s="500"/>
      <c r="I2857" s="455"/>
      <c r="J2857" s="455"/>
      <c r="K2857" s="501"/>
    </row>
    <row r="2858" spans="1:11">
      <c r="A2858" s="420"/>
      <c r="B2858" s="421"/>
      <c r="C2858" s="421"/>
      <c r="D2858" s="421"/>
      <c r="E2858" s="422"/>
      <c r="F2858" s="423"/>
      <c r="G2858" s="424"/>
      <c r="H2858" s="425"/>
      <c r="I2858" s="426"/>
      <c r="J2858" s="426"/>
      <c r="K2858" s="427"/>
    </row>
    <row r="2859" spans="1:11">
      <c r="A2859" s="420"/>
      <c r="B2859" s="421"/>
      <c r="C2859" s="421"/>
      <c r="D2859" s="421"/>
      <c r="E2859" s="422"/>
      <c r="F2859" s="423"/>
      <c r="G2859" s="424"/>
      <c r="H2859" s="425"/>
      <c r="I2859" s="426"/>
      <c r="J2859" s="426"/>
      <c r="K2859" s="427"/>
    </row>
    <row r="2860" spans="1:11" ht="23.25" customHeight="1">
      <c r="A2860" s="420"/>
      <c r="B2860" s="421"/>
      <c r="C2860" s="421"/>
      <c r="D2860" s="421"/>
      <c r="E2860" s="422"/>
      <c r="F2860" s="423"/>
      <c r="G2860" s="424"/>
      <c r="H2860" s="425"/>
      <c r="I2860" s="426"/>
      <c r="J2860" s="426"/>
      <c r="K2860" s="427"/>
    </row>
    <row r="2861" spans="1:11">
      <c r="A2861" s="420"/>
      <c r="B2861" s="421"/>
      <c r="C2861" s="421"/>
      <c r="D2861" s="421"/>
      <c r="E2861" s="422"/>
      <c r="F2861" s="423"/>
      <c r="G2861" s="424"/>
      <c r="H2861" s="425"/>
      <c r="I2861" s="426"/>
      <c r="J2861" s="426"/>
      <c r="K2861" s="427"/>
    </row>
    <row r="2862" spans="1:11">
      <c r="A2862" s="420"/>
      <c r="B2862" s="421"/>
      <c r="C2862" s="421"/>
      <c r="D2862" s="421"/>
      <c r="E2862" s="422"/>
      <c r="F2862" s="423"/>
      <c r="G2862" s="424"/>
      <c r="H2862" s="425"/>
      <c r="I2862" s="426"/>
      <c r="J2862" s="426"/>
      <c r="K2862" s="427"/>
    </row>
    <row r="2863" spans="1:11" s="194" customFormat="1">
      <c r="A2863" s="420"/>
      <c r="B2863" s="421"/>
      <c r="C2863" s="421"/>
      <c r="D2863" s="421"/>
      <c r="E2863" s="422"/>
      <c r="F2863" s="423"/>
      <c r="G2863" s="424"/>
      <c r="H2863" s="425"/>
      <c r="I2863" s="426"/>
      <c r="J2863" s="426"/>
      <c r="K2863" s="427"/>
    </row>
    <row r="2864" spans="1:11" s="194" customFormat="1">
      <c r="A2864" s="428"/>
      <c r="B2864" s="429"/>
      <c r="C2864" s="429"/>
      <c r="D2864" s="429"/>
      <c r="E2864" s="430"/>
      <c r="F2864" s="431"/>
      <c r="G2864" s="432"/>
      <c r="H2864" s="433"/>
      <c r="I2864" s="434"/>
      <c r="J2864" s="434"/>
      <c r="K2864" s="435"/>
    </row>
    <row r="2865" spans="1:11" s="194" customFormat="1">
      <c r="A2865" s="935" t="s">
        <v>1247</v>
      </c>
      <c r="B2865" s="936"/>
      <c r="C2865" s="936"/>
      <c r="D2865" s="936"/>
      <c r="E2865" s="936"/>
      <c r="F2865" s="834"/>
      <c r="G2865" s="834"/>
      <c r="H2865" s="834"/>
      <c r="I2865" s="834"/>
      <c r="J2865" s="835"/>
      <c r="K2865" s="502"/>
    </row>
    <row r="2866" spans="1:11" s="194" customFormat="1">
      <c r="A2866" s="814" t="s">
        <v>1248</v>
      </c>
      <c r="B2866" s="815"/>
      <c r="C2866" s="815"/>
      <c r="D2866" s="815"/>
      <c r="E2866" s="815"/>
      <c r="F2866" s="437"/>
      <c r="G2866" s="437"/>
      <c r="H2866" s="921" t="s">
        <v>1239</v>
      </c>
      <c r="I2866" s="923" t="s">
        <v>1249</v>
      </c>
      <c r="J2866" s="925" t="s">
        <v>1250</v>
      </c>
      <c r="K2866" s="925" t="s">
        <v>1242</v>
      </c>
    </row>
    <row r="2867" spans="1:11" s="194" customFormat="1" ht="15">
      <c r="A2867" s="816"/>
      <c r="B2867" s="817"/>
      <c r="C2867" s="817"/>
      <c r="D2867" s="817"/>
      <c r="E2867" s="817"/>
      <c r="F2867" s="438"/>
      <c r="G2867" s="666"/>
      <c r="H2867" s="922"/>
      <c r="I2867" s="924"/>
      <c r="J2867" s="926"/>
      <c r="K2867" s="926"/>
    </row>
    <row r="2868" spans="1:11" s="194" customFormat="1">
      <c r="A2868" s="439">
        <v>20002</v>
      </c>
      <c r="B2868" s="927" t="s">
        <v>1251</v>
      </c>
      <c r="C2868" s="927"/>
      <c r="D2868" s="927"/>
      <c r="E2868" s="927"/>
      <c r="F2868" s="927"/>
      <c r="G2868" s="928"/>
      <c r="H2868" s="440">
        <v>15.6</v>
      </c>
      <c r="I2868" s="441" t="s">
        <v>1252</v>
      </c>
      <c r="J2868" s="442">
        <v>24.3</v>
      </c>
      <c r="K2868" s="442">
        <v>379.08</v>
      </c>
    </row>
    <row r="2869" spans="1:11" s="194" customFormat="1">
      <c r="A2869" s="443">
        <v>11</v>
      </c>
      <c r="B2869" s="919" t="s">
        <v>1255</v>
      </c>
      <c r="C2869" s="919"/>
      <c r="D2869" s="919"/>
      <c r="E2869" s="919"/>
      <c r="F2869" s="919"/>
      <c r="G2869" s="920"/>
      <c r="H2869" s="440">
        <v>1.1200000000000001</v>
      </c>
      <c r="I2869" s="441" t="s">
        <v>1256</v>
      </c>
      <c r="J2869" s="442">
        <v>0</v>
      </c>
      <c r="K2869" s="442">
        <v>4.24</v>
      </c>
    </row>
    <row r="2870" spans="1:11" s="194" customFormat="1">
      <c r="A2870" s="443">
        <v>12</v>
      </c>
      <c r="B2870" s="919" t="s">
        <v>1258</v>
      </c>
      <c r="C2870" s="919"/>
      <c r="D2870" s="919"/>
      <c r="E2870" s="919"/>
      <c r="F2870" s="919"/>
      <c r="G2870" s="920"/>
      <c r="H2870" s="440">
        <v>9.6</v>
      </c>
      <c r="I2870" s="441" t="s">
        <v>1256</v>
      </c>
      <c r="J2870" s="442">
        <v>0</v>
      </c>
      <c r="K2870" s="442">
        <v>36.39</v>
      </c>
    </row>
    <row r="2871" spans="1:11">
      <c r="A2871" s="443">
        <v>13</v>
      </c>
      <c r="B2871" s="919" t="s">
        <v>1260</v>
      </c>
      <c r="C2871" s="919"/>
      <c r="D2871" s="919"/>
      <c r="E2871" s="919"/>
      <c r="F2871" s="919"/>
      <c r="G2871" s="920"/>
      <c r="H2871" s="440">
        <v>4.79</v>
      </c>
      <c r="I2871" s="441" t="s">
        <v>1256</v>
      </c>
      <c r="J2871" s="442">
        <v>0</v>
      </c>
      <c r="K2871" s="442">
        <v>18.149999999999999</v>
      </c>
    </row>
    <row r="2872" spans="1:11" ht="15.75" customHeight="1">
      <c r="A2872" s="444"/>
      <c r="B2872" s="919"/>
      <c r="C2872" s="919"/>
      <c r="D2872" s="919"/>
      <c r="E2872" s="919"/>
      <c r="F2872" s="919"/>
      <c r="G2872" s="920"/>
      <c r="H2872" s="440"/>
      <c r="I2872" s="441"/>
      <c r="J2872" s="426"/>
      <c r="K2872" s="426"/>
    </row>
    <row r="2873" spans="1:11" ht="21.75" customHeight="1">
      <c r="A2873" s="444"/>
      <c r="B2873" s="919"/>
      <c r="C2873" s="919"/>
      <c r="D2873" s="919"/>
      <c r="E2873" s="919"/>
      <c r="F2873" s="919"/>
      <c r="G2873" s="920"/>
      <c r="H2873" s="440"/>
      <c r="I2873" s="441"/>
      <c r="J2873" s="426"/>
      <c r="K2873" s="426"/>
    </row>
    <row r="2874" spans="1:11">
      <c r="A2874" s="444"/>
      <c r="B2874" s="919"/>
      <c r="C2874" s="919"/>
      <c r="D2874" s="919"/>
      <c r="E2874" s="919"/>
      <c r="F2874" s="919"/>
      <c r="G2874" s="920"/>
      <c r="H2874" s="440"/>
      <c r="I2874" s="441"/>
      <c r="J2874" s="426"/>
      <c r="K2874" s="426"/>
    </row>
    <row r="2875" spans="1:11">
      <c r="A2875" s="445"/>
      <c r="B2875" s="879"/>
      <c r="C2875" s="879"/>
      <c r="D2875" s="879"/>
      <c r="E2875" s="879"/>
      <c r="F2875" s="879"/>
      <c r="G2875" s="880"/>
      <c r="H2875" s="446"/>
      <c r="I2875" s="447"/>
      <c r="J2875" s="434"/>
      <c r="K2875" s="434"/>
    </row>
    <row r="2876" spans="1:11" ht="15">
      <c r="A2876" s="448"/>
      <c r="C2876" s="667"/>
      <c r="D2876" s="833" t="s">
        <v>1263</v>
      </c>
      <c r="E2876" s="834"/>
      <c r="F2876" s="834"/>
      <c r="G2876" s="834"/>
      <c r="H2876" s="834"/>
      <c r="I2876" s="834"/>
      <c r="J2876" s="835"/>
      <c r="K2876" s="449">
        <v>437.85999999999996</v>
      </c>
    </row>
    <row r="2877" spans="1:11">
      <c r="A2877" s="448" t="s">
        <v>1264</v>
      </c>
      <c r="B2877" s="437"/>
      <c r="C2877" s="450">
        <v>1</v>
      </c>
      <c r="D2877" s="881" t="s">
        <v>1265</v>
      </c>
      <c r="E2877" s="882"/>
      <c r="F2877" s="882"/>
      <c r="G2877" s="882"/>
      <c r="H2877" s="882"/>
      <c r="I2877" s="882"/>
      <c r="J2877" s="883"/>
      <c r="K2877" s="449">
        <v>437.85999999999996</v>
      </c>
    </row>
    <row r="2878" spans="1:11">
      <c r="A2878" s="451"/>
      <c r="B2878" s="437"/>
      <c r="C2878" s="452"/>
      <c r="D2878" s="918" t="s">
        <v>1266</v>
      </c>
      <c r="E2878" s="918"/>
      <c r="F2878" s="834"/>
      <c r="G2878" s="834"/>
      <c r="H2878" s="834"/>
      <c r="I2878" s="834"/>
      <c r="J2878" s="835"/>
      <c r="K2878" s="449">
        <v>437.86</v>
      </c>
    </row>
    <row r="2879" spans="1:11">
      <c r="A2879" s="814" t="s">
        <v>1267</v>
      </c>
      <c r="B2879" s="815"/>
      <c r="C2879" s="815"/>
      <c r="D2879" s="815"/>
      <c r="E2879" s="815"/>
      <c r="F2879" s="818"/>
      <c r="G2879" s="820" t="s">
        <v>1268</v>
      </c>
      <c r="H2879" s="821"/>
      <c r="I2879" s="824" t="s">
        <v>1249</v>
      </c>
      <c r="J2879" s="813" t="s">
        <v>1269</v>
      </c>
      <c r="K2879" s="813" t="s">
        <v>1270</v>
      </c>
    </row>
    <row r="2880" spans="1:11">
      <c r="A2880" s="816"/>
      <c r="B2880" s="817"/>
      <c r="C2880" s="817"/>
      <c r="D2880" s="817"/>
      <c r="E2880" s="817"/>
      <c r="F2880" s="819"/>
      <c r="G2880" s="822"/>
      <c r="H2880" s="823"/>
      <c r="I2880" s="824"/>
      <c r="J2880" s="813"/>
      <c r="K2880" s="824"/>
    </row>
    <row r="2881" spans="1:11">
      <c r="A2881" s="444"/>
      <c r="B2881" s="421"/>
      <c r="C2881" s="421"/>
      <c r="D2881" s="421"/>
      <c r="E2881" s="421"/>
      <c r="F2881" s="414"/>
      <c r="G2881" s="825"/>
      <c r="H2881" s="826"/>
      <c r="I2881" s="453"/>
      <c r="J2881" s="454"/>
      <c r="K2881" s="455"/>
    </row>
    <row r="2882" spans="1:11">
      <c r="A2882" s="444"/>
      <c r="B2882" s="421"/>
      <c r="C2882" s="421"/>
      <c r="D2882" s="421"/>
      <c r="E2882" s="421"/>
      <c r="F2882" s="422"/>
      <c r="G2882" s="827"/>
      <c r="H2882" s="828"/>
      <c r="I2882" s="457"/>
      <c r="J2882" s="458"/>
      <c r="K2882" s="426"/>
    </row>
    <row r="2883" spans="1:11">
      <c r="A2883" s="444"/>
      <c r="B2883" s="421"/>
      <c r="C2883" s="421"/>
      <c r="D2883" s="421"/>
      <c r="E2883" s="421"/>
      <c r="F2883" s="422"/>
      <c r="G2883" s="827"/>
      <c r="H2883" s="828"/>
      <c r="I2883" s="457"/>
      <c r="J2883" s="458"/>
      <c r="K2883" s="426"/>
    </row>
    <row r="2884" spans="1:11">
      <c r="A2884" s="444"/>
      <c r="B2884" s="421"/>
      <c r="C2884" s="421"/>
      <c r="D2884" s="421"/>
      <c r="E2884" s="421"/>
      <c r="F2884" s="422"/>
      <c r="G2884" s="827"/>
      <c r="H2884" s="828"/>
      <c r="I2884" s="457"/>
      <c r="J2884" s="458"/>
      <c r="K2884" s="426"/>
    </row>
    <row r="2885" spans="1:11">
      <c r="A2885" s="833" t="s">
        <v>1271</v>
      </c>
      <c r="B2885" s="834"/>
      <c r="C2885" s="834"/>
      <c r="D2885" s="834"/>
      <c r="E2885" s="834"/>
      <c r="F2885" s="834"/>
      <c r="G2885" s="834"/>
      <c r="H2885" s="834"/>
      <c r="I2885" s="834"/>
      <c r="J2885" s="835"/>
      <c r="K2885" s="459"/>
    </row>
    <row r="2886" spans="1:11">
      <c r="A2886" s="814" t="s">
        <v>1272</v>
      </c>
      <c r="B2886" s="815"/>
      <c r="C2886" s="815"/>
      <c r="D2886" s="815"/>
      <c r="E2886" s="815"/>
      <c r="F2886" s="818"/>
      <c r="G2886" s="820" t="s">
        <v>1268</v>
      </c>
      <c r="H2886" s="821"/>
      <c r="I2886" s="824" t="s">
        <v>1249</v>
      </c>
      <c r="J2886" s="813" t="s">
        <v>1269</v>
      </c>
      <c r="K2886" s="813" t="s">
        <v>1270</v>
      </c>
    </row>
    <row r="2887" spans="1:11">
      <c r="A2887" s="816"/>
      <c r="B2887" s="817"/>
      <c r="C2887" s="817"/>
      <c r="D2887" s="817"/>
      <c r="E2887" s="817"/>
      <c r="F2887" s="819"/>
      <c r="G2887" s="822"/>
      <c r="H2887" s="823"/>
      <c r="I2887" s="824"/>
      <c r="J2887" s="813"/>
      <c r="K2887" s="824"/>
    </row>
    <row r="2888" spans="1:11">
      <c r="A2888" s="444" t="s">
        <v>1418</v>
      </c>
      <c r="B2888" s="421" t="s">
        <v>1419</v>
      </c>
      <c r="C2888" s="421"/>
      <c r="D2888" s="421"/>
      <c r="E2888" s="421"/>
      <c r="F2888" s="422"/>
      <c r="G2888" s="827">
        <v>0.6</v>
      </c>
      <c r="H2888" s="828"/>
      <c r="I2888" s="457" t="s">
        <v>1310</v>
      </c>
      <c r="J2888" s="495">
        <v>6.05</v>
      </c>
      <c r="K2888" s="442">
        <v>3.63</v>
      </c>
    </row>
    <row r="2889" spans="1:11">
      <c r="A2889" s="444" t="s">
        <v>1395</v>
      </c>
      <c r="B2889" s="421" t="s">
        <v>1396</v>
      </c>
      <c r="C2889" s="421"/>
      <c r="D2889" s="421"/>
      <c r="E2889" s="421"/>
      <c r="F2889" s="422"/>
      <c r="G2889" s="827">
        <v>3.51</v>
      </c>
      <c r="H2889" s="828"/>
      <c r="I2889" s="457" t="s">
        <v>1310</v>
      </c>
      <c r="J2889" s="495">
        <v>415.15</v>
      </c>
      <c r="K2889" s="442">
        <v>1457.17</v>
      </c>
    </row>
    <row r="2890" spans="1:11">
      <c r="A2890" s="444" t="s">
        <v>1434</v>
      </c>
      <c r="B2890" s="421" t="s">
        <v>1435</v>
      </c>
      <c r="C2890" s="421"/>
      <c r="D2890" s="421"/>
      <c r="E2890" s="421"/>
      <c r="F2890" s="422"/>
      <c r="G2890" s="827">
        <v>2.93</v>
      </c>
      <c r="H2890" s="828"/>
      <c r="I2890" s="457" t="s">
        <v>1310</v>
      </c>
      <c r="J2890" s="495">
        <v>257.35000000000002</v>
      </c>
      <c r="K2890" s="442">
        <v>754.03</v>
      </c>
    </row>
    <row r="2891" spans="1:11">
      <c r="A2891" s="444" t="s">
        <v>1420</v>
      </c>
      <c r="B2891" s="421" t="s">
        <v>1421</v>
      </c>
      <c r="C2891" s="421"/>
      <c r="D2891" s="421"/>
      <c r="E2891" s="421"/>
      <c r="F2891" s="422"/>
      <c r="G2891" s="827">
        <v>1.4970000000000001</v>
      </c>
      <c r="H2891" s="828"/>
      <c r="I2891" s="457" t="s">
        <v>1405</v>
      </c>
      <c r="J2891" s="495">
        <v>59.94</v>
      </c>
      <c r="K2891" s="442">
        <v>89.73</v>
      </c>
    </row>
    <row r="2892" spans="1:11">
      <c r="A2892" s="444" t="s">
        <v>1399</v>
      </c>
      <c r="B2892" s="421" t="s">
        <v>1400</v>
      </c>
      <c r="C2892" s="421"/>
      <c r="D2892" s="421"/>
      <c r="E2892" s="421"/>
      <c r="F2892" s="422"/>
      <c r="G2892" s="827">
        <v>12.34</v>
      </c>
      <c r="H2892" s="828"/>
      <c r="I2892" s="457" t="s">
        <v>1310</v>
      </c>
      <c r="J2892" s="495">
        <v>57.93</v>
      </c>
      <c r="K2892" s="442">
        <v>714.85</v>
      </c>
    </row>
    <row r="2893" spans="1:11">
      <c r="A2893" s="445"/>
      <c r="B2893" s="429"/>
      <c r="C2893" s="429"/>
      <c r="D2893" s="429"/>
      <c r="E2893" s="429"/>
      <c r="F2893" s="430"/>
      <c r="G2893" s="831"/>
      <c r="H2893" s="832"/>
      <c r="I2893" s="460"/>
      <c r="J2893" s="461"/>
      <c r="K2893" s="434"/>
    </row>
    <row r="2894" spans="1:11">
      <c r="A2894" s="833" t="s">
        <v>1273</v>
      </c>
      <c r="B2894" s="834"/>
      <c r="C2894" s="834"/>
      <c r="D2894" s="834"/>
      <c r="E2894" s="834"/>
      <c r="F2894" s="834"/>
      <c r="G2894" s="834"/>
      <c r="H2894" s="834"/>
      <c r="I2894" s="834"/>
      <c r="J2894" s="835"/>
      <c r="K2894" s="449">
        <v>3019.41</v>
      </c>
    </row>
    <row r="2895" spans="1:11">
      <c r="A2895" s="814" t="s">
        <v>1274</v>
      </c>
      <c r="B2895" s="815"/>
      <c r="C2895" s="815"/>
      <c r="D2895" s="815"/>
      <c r="E2895" s="815"/>
      <c r="F2895" s="818"/>
      <c r="G2895" s="820" t="s">
        <v>1268</v>
      </c>
      <c r="H2895" s="821"/>
      <c r="I2895" s="824" t="s">
        <v>1249</v>
      </c>
      <c r="J2895" s="813" t="s">
        <v>1269</v>
      </c>
      <c r="K2895" s="813" t="s">
        <v>1270</v>
      </c>
    </row>
    <row r="2896" spans="1:11">
      <c r="A2896" s="816"/>
      <c r="B2896" s="817"/>
      <c r="C2896" s="817"/>
      <c r="D2896" s="817"/>
      <c r="E2896" s="817"/>
      <c r="F2896" s="819"/>
      <c r="G2896" s="822"/>
      <c r="H2896" s="823"/>
      <c r="I2896" s="824"/>
      <c r="J2896" s="813"/>
      <c r="K2896" s="824"/>
    </row>
    <row r="2897" spans="1:11">
      <c r="A2897" s="444"/>
      <c r="B2897" s="421"/>
      <c r="C2897" s="421"/>
      <c r="D2897" s="421"/>
      <c r="E2897" s="421"/>
      <c r="F2897" s="422"/>
      <c r="G2897" s="827"/>
      <c r="H2897" s="828"/>
      <c r="I2897" s="457"/>
      <c r="J2897" s="458"/>
      <c r="K2897" s="426"/>
    </row>
    <row r="2898" spans="1:11">
      <c r="A2898" s="444"/>
      <c r="B2898" s="421"/>
      <c r="C2898" s="421"/>
      <c r="D2898" s="421"/>
      <c r="E2898" s="421"/>
      <c r="F2898" s="422"/>
      <c r="G2898" s="827"/>
      <c r="H2898" s="828"/>
      <c r="I2898" s="457"/>
      <c r="J2898" s="458"/>
      <c r="K2898" s="426"/>
    </row>
    <row r="2899" spans="1:11">
      <c r="A2899" s="444"/>
      <c r="B2899" s="421"/>
      <c r="C2899" s="421"/>
      <c r="D2899" s="421"/>
      <c r="E2899" s="421"/>
      <c r="F2899" s="422"/>
      <c r="G2899" s="827"/>
      <c r="H2899" s="828"/>
      <c r="I2899" s="457"/>
      <c r="J2899" s="458"/>
      <c r="K2899" s="426"/>
    </row>
    <row r="2900" spans="1:11">
      <c r="A2900" s="445"/>
      <c r="B2900" s="429"/>
      <c r="C2900" s="429"/>
      <c r="D2900" s="429"/>
      <c r="E2900" s="429"/>
      <c r="F2900" s="430"/>
      <c r="G2900" s="831"/>
      <c r="H2900" s="832"/>
      <c r="I2900" s="460"/>
      <c r="J2900" s="461"/>
      <c r="K2900" s="434"/>
    </row>
    <row r="2901" spans="1:11">
      <c r="A2901" s="833" t="s">
        <v>1275</v>
      </c>
      <c r="B2901" s="834"/>
      <c r="C2901" s="834"/>
      <c r="D2901" s="834"/>
      <c r="E2901" s="834"/>
      <c r="F2901" s="834"/>
      <c r="G2901" s="834"/>
      <c r="H2901" s="834"/>
      <c r="I2901" s="834"/>
      <c r="J2901" s="835"/>
      <c r="K2901" s="459"/>
    </row>
    <row r="2902" spans="1:11">
      <c r="A2902" s="814" t="s">
        <v>1276</v>
      </c>
      <c r="B2902" s="869"/>
      <c r="C2902" s="872" t="s">
        <v>1277</v>
      </c>
      <c r="D2902" s="462" t="s">
        <v>984</v>
      </c>
      <c r="E2902" s="874" t="s">
        <v>889</v>
      </c>
      <c r="F2902" s="874"/>
      <c r="G2902" s="875"/>
      <c r="H2902" s="876" t="s">
        <v>1278</v>
      </c>
      <c r="I2902" s="877"/>
      <c r="J2902" s="878"/>
      <c r="K2902" s="829" t="s">
        <v>1279</v>
      </c>
    </row>
    <row r="2903" spans="1:11">
      <c r="A2903" s="870"/>
      <c r="B2903" s="871"/>
      <c r="C2903" s="873"/>
      <c r="D2903" s="464"/>
      <c r="E2903" s="463" t="s">
        <v>1280</v>
      </c>
      <c r="F2903" s="465" t="s">
        <v>1281</v>
      </c>
      <c r="G2903" s="466" t="s">
        <v>1282</v>
      </c>
      <c r="H2903" s="463" t="s">
        <v>1280</v>
      </c>
      <c r="I2903" s="465" t="s">
        <v>1281</v>
      </c>
      <c r="J2903" s="465" t="s">
        <v>1282</v>
      </c>
      <c r="K2903" s="830"/>
    </row>
    <row r="2904" spans="1:11">
      <c r="A2904" s="467"/>
      <c r="B2904" s="414"/>
      <c r="C2904" s="468"/>
      <c r="D2904" s="469"/>
      <c r="E2904" s="470"/>
      <c r="F2904" s="471"/>
      <c r="G2904" s="472"/>
      <c r="H2904" s="456"/>
      <c r="I2904" s="456"/>
      <c r="J2904" s="473"/>
      <c r="K2904" s="455"/>
    </row>
    <row r="2905" spans="1:11">
      <c r="A2905" s="444"/>
      <c r="B2905" s="421"/>
      <c r="C2905" s="468"/>
      <c r="D2905" s="474"/>
      <c r="E2905" s="475"/>
      <c r="F2905" s="476"/>
      <c r="G2905" s="477"/>
      <c r="H2905" s="456"/>
      <c r="I2905" s="456"/>
      <c r="J2905" s="473"/>
      <c r="K2905" s="426"/>
    </row>
    <row r="2906" spans="1:11">
      <c r="A2906" s="444"/>
      <c r="B2906" s="421"/>
      <c r="C2906" s="468"/>
      <c r="D2906" s="474"/>
      <c r="E2906" s="475"/>
      <c r="F2906" s="476"/>
      <c r="G2906" s="477"/>
      <c r="H2906" s="456"/>
      <c r="I2906" s="456"/>
      <c r="J2906" s="473"/>
      <c r="K2906" s="426"/>
    </row>
    <row r="2907" spans="1:11">
      <c r="A2907" s="445"/>
      <c r="B2907" s="429"/>
      <c r="C2907" s="478"/>
      <c r="D2907" s="479"/>
      <c r="E2907" s="480"/>
      <c r="F2907" s="481"/>
      <c r="G2907" s="482"/>
      <c r="H2907" s="456"/>
      <c r="I2907" s="456"/>
      <c r="J2907" s="473"/>
      <c r="K2907" s="434"/>
    </row>
    <row r="2908" spans="1:11">
      <c r="A2908" s="811" t="s">
        <v>1283</v>
      </c>
      <c r="B2908" s="809"/>
      <c r="C2908" s="809"/>
      <c r="D2908" s="812"/>
      <c r="E2908" s="809"/>
      <c r="F2908" s="809"/>
      <c r="G2908" s="809"/>
      <c r="H2908" s="809"/>
      <c r="I2908" s="809"/>
      <c r="J2908" s="810"/>
      <c r="K2908" s="459"/>
    </row>
    <row r="2909" spans="1:11">
      <c r="A2909" s="808" t="s">
        <v>1284</v>
      </c>
      <c r="B2909" s="809"/>
      <c r="C2909" s="809"/>
      <c r="D2909" s="809"/>
      <c r="E2909" s="809"/>
      <c r="F2909" s="809"/>
      <c r="G2909" s="809"/>
      <c r="H2909" s="809"/>
      <c r="I2909" s="809"/>
      <c r="J2909" s="810"/>
      <c r="K2909" s="449">
        <v>3457.27</v>
      </c>
    </row>
    <row r="2910" spans="1:11">
      <c r="A2910" s="808" t="s">
        <v>1225</v>
      </c>
      <c r="B2910" s="809"/>
      <c r="C2910" s="809"/>
      <c r="D2910" s="809"/>
      <c r="E2910" s="809"/>
      <c r="F2910" s="809"/>
      <c r="G2910" s="809"/>
      <c r="H2910" s="809"/>
      <c r="I2910" s="809"/>
      <c r="J2910" s="810"/>
      <c r="K2910" s="449">
        <v>712.19</v>
      </c>
    </row>
    <row r="2911" spans="1:11">
      <c r="A2911" s="808" t="s">
        <v>1285</v>
      </c>
      <c r="B2911" s="809"/>
      <c r="C2911" s="809"/>
      <c r="D2911" s="809"/>
      <c r="E2911" s="809"/>
      <c r="F2911" s="809"/>
      <c r="G2911" s="809"/>
      <c r="H2911" s="809"/>
      <c r="I2911" s="809"/>
      <c r="J2911" s="810"/>
      <c r="K2911" s="449">
        <v>4169.46</v>
      </c>
    </row>
    <row r="2914" spans="1:11">
      <c r="A2914" s="937" t="s">
        <v>1226</v>
      </c>
      <c r="B2914" s="938"/>
      <c r="C2914" s="938"/>
      <c r="D2914" s="938"/>
      <c r="E2914" s="938"/>
      <c r="F2914" s="938"/>
      <c r="G2914" s="938"/>
      <c r="H2914" s="938"/>
      <c r="I2914" s="938"/>
      <c r="J2914" s="938"/>
      <c r="K2914" s="939"/>
    </row>
    <row r="2915" spans="1:11">
      <c r="A2915" s="393" t="s">
        <v>1227</v>
      </c>
      <c r="B2915" s="394"/>
      <c r="C2915" s="940"/>
      <c r="D2915" s="940"/>
      <c r="E2915" s="940"/>
      <c r="F2915" s="940"/>
      <c r="G2915" s="940"/>
      <c r="H2915" s="940"/>
      <c r="I2915" s="940"/>
      <c r="J2915" s="940"/>
      <c r="K2915" s="941"/>
    </row>
    <row r="2916" spans="1:11">
      <c r="A2916" s="393" t="s">
        <v>1228</v>
      </c>
      <c r="B2916" s="394"/>
      <c r="C2916" s="395" t="s">
        <v>1229</v>
      </c>
      <c r="E2916" s="942"/>
      <c r="F2916" s="942"/>
      <c r="G2916" s="942"/>
      <c r="H2916" s="397"/>
      <c r="I2916" s="395" t="s">
        <v>1230</v>
      </c>
      <c r="J2916" s="943"/>
      <c r="K2916" s="944"/>
    </row>
    <row r="2917" spans="1:11">
      <c r="A2917" s="398" t="s">
        <v>1231</v>
      </c>
      <c r="B2917" s="399" t="s">
        <v>1465</v>
      </c>
      <c r="C2917" s="400"/>
      <c r="D2917" s="400"/>
      <c r="E2917" s="400"/>
      <c r="F2917" s="400"/>
      <c r="G2917" s="400"/>
      <c r="H2917" s="400"/>
      <c r="I2917" s="400"/>
      <c r="J2917" s="400"/>
      <c r="K2917" s="401"/>
    </row>
    <row r="2918" spans="1:11">
      <c r="A2918" s="402" t="s">
        <v>1233</v>
      </c>
      <c r="B2918" s="403"/>
      <c r="D2918" s="404"/>
      <c r="E2918" s="404"/>
      <c r="F2918" s="404"/>
      <c r="G2918" s="404"/>
      <c r="H2918" s="404"/>
      <c r="I2918" s="405"/>
      <c r="J2918" s="406" t="s">
        <v>1234</v>
      </c>
      <c r="K2918" s="407"/>
    </row>
    <row r="2919" spans="1:11">
      <c r="A2919" s="929" t="s">
        <v>1466</v>
      </c>
      <c r="B2919" s="930"/>
      <c r="C2919" s="930"/>
      <c r="D2919" s="930"/>
      <c r="E2919" s="930"/>
      <c r="F2919" s="930"/>
      <c r="G2919" s="930"/>
      <c r="H2919" s="930"/>
      <c r="I2919" s="931"/>
      <c r="J2919" s="408" t="s">
        <v>1236</v>
      </c>
      <c r="K2919" s="407" t="s">
        <v>1297</v>
      </c>
    </row>
    <row r="2920" spans="1:11">
      <c r="A2920" s="870" t="s">
        <v>1238</v>
      </c>
      <c r="B2920" s="932"/>
      <c r="C2920" s="815"/>
      <c r="D2920" s="815"/>
      <c r="E2920" s="869"/>
      <c r="F2920" s="409" t="s">
        <v>1239</v>
      </c>
      <c r="G2920" s="933" t="s">
        <v>1240</v>
      </c>
      <c r="H2920" s="934"/>
      <c r="I2920" s="830" t="s">
        <v>1241</v>
      </c>
      <c r="J2920" s="830"/>
      <c r="K2920" s="925" t="s">
        <v>1242</v>
      </c>
    </row>
    <row r="2921" spans="1:11">
      <c r="A2921" s="870"/>
      <c r="B2921" s="932"/>
      <c r="C2921" s="932"/>
      <c r="D2921" s="932"/>
      <c r="E2921" s="871"/>
      <c r="F2921" s="409"/>
      <c r="G2921" s="409" t="s">
        <v>1243</v>
      </c>
      <c r="H2921" s="410" t="s">
        <v>1244</v>
      </c>
      <c r="I2921" s="409" t="s">
        <v>1245</v>
      </c>
      <c r="J2921" s="409" t="s">
        <v>1244</v>
      </c>
      <c r="K2921" s="926"/>
    </row>
    <row r="2922" spans="1:11">
      <c r="A2922" s="498"/>
      <c r="B2922" s="413"/>
      <c r="C2922" s="413"/>
      <c r="D2922" s="413"/>
      <c r="E2922" s="414"/>
      <c r="F2922" s="415"/>
      <c r="G2922" s="499"/>
      <c r="H2922" s="500"/>
      <c r="I2922" s="455"/>
      <c r="J2922" s="455"/>
      <c r="K2922" s="501"/>
    </row>
    <row r="2923" spans="1:11" ht="23.25" customHeight="1">
      <c r="A2923" s="420"/>
      <c r="B2923" s="421"/>
      <c r="C2923" s="421"/>
      <c r="D2923" s="421"/>
      <c r="E2923" s="422"/>
      <c r="F2923" s="423"/>
      <c r="G2923" s="424"/>
      <c r="H2923" s="425"/>
      <c r="I2923" s="426"/>
      <c r="J2923" s="426"/>
      <c r="K2923" s="427"/>
    </row>
    <row r="2924" spans="1:11">
      <c r="A2924" s="420"/>
      <c r="B2924" s="421"/>
      <c r="C2924" s="421"/>
      <c r="D2924" s="421"/>
      <c r="E2924" s="422"/>
      <c r="F2924" s="423"/>
      <c r="G2924" s="424"/>
      <c r="H2924" s="425"/>
      <c r="I2924" s="426"/>
      <c r="J2924" s="426"/>
      <c r="K2924" s="427"/>
    </row>
    <row r="2925" spans="1:11">
      <c r="A2925" s="420"/>
      <c r="B2925" s="421"/>
      <c r="C2925" s="421"/>
      <c r="D2925" s="421"/>
      <c r="E2925" s="422"/>
      <c r="F2925" s="423"/>
      <c r="G2925" s="424"/>
      <c r="H2925" s="425"/>
      <c r="I2925" s="426"/>
      <c r="J2925" s="426"/>
      <c r="K2925" s="427"/>
    </row>
    <row r="2926" spans="1:11" s="194" customFormat="1">
      <c r="A2926" s="420"/>
      <c r="B2926" s="421"/>
      <c r="C2926" s="421"/>
      <c r="D2926" s="421"/>
      <c r="E2926" s="422"/>
      <c r="F2926" s="423"/>
      <c r="G2926" s="424"/>
      <c r="H2926" s="425"/>
      <c r="I2926" s="426"/>
      <c r="J2926" s="426"/>
      <c r="K2926" s="427"/>
    </row>
    <row r="2927" spans="1:11" s="194" customFormat="1">
      <c r="A2927" s="420"/>
      <c r="B2927" s="421"/>
      <c r="C2927" s="421"/>
      <c r="D2927" s="421"/>
      <c r="E2927" s="422"/>
      <c r="F2927" s="423"/>
      <c r="G2927" s="424"/>
      <c r="H2927" s="425"/>
      <c r="I2927" s="426"/>
      <c r="J2927" s="426"/>
      <c r="K2927" s="427"/>
    </row>
    <row r="2928" spans="1:11" s="194" customFormat="1">
      <c r="A2928" s="420"/>
      <c r="B2928" s="421"/>
      <c r="C2928" s="421"/>
      <c r="D2928" s="421"/>
      <c r="E2928" s="422"/>
      <c r="F2928" s="423"/>
      <c r="G2928" s="424"/>
      <c r="H2928" s="425"/>
      <c r="I2928" s="426"/>
      <c r="J2928" s="426"/>
      <c r="K2928" s="427"/>
    </row>
    <row r="2929" spans="1:11" s="194" customFormat="1">
      <c r="A2929" s="428"/>
      <c r="B2929" s="429"/>
      <c r="C2929" s="429"/>
      <c r="D2929" s="429"/>
      <c r="E2929" s="430"/>
      <c r="F2929" s="431"/>
      <c r="G2929" s="432"/>
      <c r="H2929" s="433"/>
      <c r="I2929" s="434"/>
      <c r="J2929" s="434"/>
      <c r="K2929" s="435"/>
    </row>
    <row r="2930" spans="1:11" s="194" customFormat="1">
      <c r="A2930" s="935" t="s">
        <v>1247</v>
      </c>
      <c r="B2930" s="936"/>
      <c r="C2930" s="936"/>
      <c r="D2930" s="936"/>
      <c r="E2930" s="936"/>
      <c r="F2930" s="834"/>
      <c r="G2930" s="834"/>
      <c r="H2930" s="834"/>
      <c r="I2930" s="834"/>
      <c r="J2930" s="835"/>
      <c r="K2930" s="502"/>
    </row>
    <row r="2931" spans="1:11" s="194" customFormat="1">
      <c r="A2931" s="814" t="s">
        <v>1248</v>
      </c>
      <c r="B2931" s="815"/>
      <c r="C2931" s="815"/>
      <c r="D2931" s="815"/>
      <c r="E2931" s="815"/>
      <c r="F2931" s="437"/>
      <c r="G2931" s="437"/>
      <c r="H2931" s="921" t="s">
        <v>1239</v>
      </c>
      <c r="I2931" s="923" t="s">
        <v>1249</v>
      </c>
      <c r="J2931" s="925" t="s">
        <v>1250</v>
      </c>
      <c r="K2931" s="925" t="s">
        <v>1242</v>
      </c>
    </row>
    <row r="2932" spans="1:11" s="194" customFormat="1" ht="15">
      <c r="A2932" s="816"/>
      <c r="B2932" s="817"/>
      <c r="C2932" s="817"/>
      <c r="D2932" s="817"/>
      <c r="E2932" s="817"/>
      <c r="F2932" s="438"/>
      <c r="G2932" s="666"/>
      <c r="H2932" s="922"/>
      <c r="I2932" s="924"/>
      <c r="J2932" s="926"/>
      <c r="K2932" s="926"/>
    </row>
    <row r="2933" spans="1:11" s="194" customFormat="1">
      <c r="A2933" s="439">
        <v>20002</v>
      </c>
      <c r="B2933" s="927" t="s">
        <v>1251</v>
      </c>
      <c r="C2933" s="927"/>
      <c r="D2933" s="927"/>
      <c r="E2933" s="927"/>
      <c r="F2933" s="927"/>
      <c r="G2933" s="928"/>
      <c r="H2933" s="440">
        <v>20</v>
      </c>
      <c r="I2933" s="441" t="s">
        <v>1252</v>
      </c>
      <c r="J2933" s="442">
        <v>24.3</v>
      </c>
      <c r="K2933" s="442">
        <v>486</v>
      </c>
    </row>
    <row r="2934" spans="1:11">
      <c r="A2934" s="443">
        <v>11</v>
      </c>
      <c r="B2934" s="919" t="s">
        <v>1255</v>
      </c>
      <c r="C2934" s="919"/>
      <c r="D2934" s="919"/>
      <c r="E2934" s="919"/>
      <c r="F2934" s="919"/>
      <c r="G2934" s="920"/>
      <c r="H2934" s="440">
        <v>1.1200000000000001</v>
      </c>
      <c r="I2934" s="441" t="s">
        <v>1256</v>
      </c>
      <c r="J2934" s="442">
        <v>0</v>
      </c>
      <c r="K2934" s="442">
        <v>5.44</v>
      </c>
    </row>
    <row r="2935" spans="1:11" ht="15.75" customHeight="1">
      <c r="A2935" s="443">
        <v>12</v>
      </c>
      <c r="B2935" s="919" t="s">
        <v>1258</v>
      </c>
      <c r="C2935" s="919"/>
      <c r="D2935" s="919"/>
      <c r="E2935" s="919"/>
      <c r="F2935" s="919"/>
      <c r="G2935" s="920"/>
      <c r="H2935" s="440">
        <v>9.6</v>
      </c>
      <c r="I2935" s="441" t="s">
        <v>1256</v>
      </c>
      <c r="J2935" s="442">
        <v>0</v>
      </c>
      <c r="K2935" s="442">
        <v>46.65</v>
      </c>
    </row>
    <row r="2936" spans="1:11" ht="21.75" customHeight="1">
      <c r="A2936" s="443">
        <v>13</v>
      </c>
      <c r="B2936" s="919" t="s">
        <v>1260</v>
      </c>
      <c r="C2936" s="919"/>
      <c r="D2936" s="919"/>
      <c r="E2936" s="919"/>
      <c r="F2936" s="919"/>
      <c r="G2936" s="920"/>
      <c r="H2936" s="440">
        <v>4.79</v>
      </c>
      <c r="I2936" s="441" t="s">
        <v>1256</v>
      </c>
      <c r="J2936" s="442">
        <v>0</v>
      </c>
      <c r="K2936" s="442">
        <v>23.27</v>
      </c>
    </row>
    <row r="2937" spans="1:11">
      <c r="A2937" s="444"/>
      <c r="B2937" s="919"/>
      <c r="C2937" s="919"/>
      <c r="D2937" s="919"/>
      <c r="E2937" s="919"/>
      <c r="F2937" s="919"/>
      <c r="G2937" s="920"/>
      <c r="H2937" s="440"/>
      <c r="I2937" s="441"/>
      <c r="J2937" s="426"/>
      <c r="K2937" s="426"/>
    </row>
    <row r="2938" spans="1:11">
      <c r="A2938" s="444"/>
      <c r="B2938" s="919"/>
      <c r="C2938" s="919"/>
      <c r="D2938" s="919"/>
      <c r="E2938" s="919"/>
      <c r="F2938" s="919"/>
      <c r="G2938" s="920"/>
      <c r="H2938" s="440"/>
      <c r="I2938" s="441"/>
      <c r="J2938" s="426"/>
      <c r="K2938" s="426"/>
    </row>
    <row r="2939" spans="1:11">
      <c r="A2939" s="444"/>
      <c r="B2939" s="919"/>
      <c r="C2939" s="919"/>
      <c r="D2939" s="919"/>
      <c r="E2939" s="919"/>
      <c r="F2939" s="919"/>
      <c r="G2939" s="920"/>
      <c r="H2939" s="440"/>
      <c r="I2939" s="441"/>
      <c r="J2939" s="426"/>
      <c r="K2939" s="426"/>
    </row>
    <row r="2940" spans="1:11">
      <c r="A2940" s="445"/>
      <c r="B2940" s="879"/>
      <c r="C2940" s="879"/>
      <c r="D2940" s="879"/>
      <c r="E2940" s="879"/>
      <c r="F2940" s="879"/>
      <c r="G2940" s="880"/>
      <c r="H2940" s="446"/>
      <c r="I2940" s="447"/>
      <c r="J2940" s="434"/>
      <c r="K2940" s="434"/>
    </row>
    <row r="2941" spans="1:11" ht="15">
      <c r="A2941" s="448"/>
      <c r="C2941" s="667"/>
      <c r="D2941" s="833" t="s">
        <v>1263</v>
      </c>
      <c r="E2941" s="834"/>
      <c r="F2941" s="834"/>
      <c r="G2941" s="834"/>
      <c r="H2941" s="834"/>
      <c r="I2941" s="834"/>
      <c r="J2941" s="835"/>
      <c r="K2941" s="449">
        <v>561.36</v>
      </c>
    </row>
    <row r="2942" spans="1:11">
      <c r="A2942" s="448" t="s">
        <v>1264</v>
      </c>
      <c r="B2942" s="437"/>
      <c r="C2942" s="450">
        <v>1</v>
      </c>
      <c r="D2942" s="881" t="s">
        <v>1265</v>
      </c>
      <c r="E2942" s="882"/>
      <c r="F2942" s="882"/>
      <c r="G2942" s="882"/>
      <c r="H2942" s="882"/>
      <c r="I2942" s="882"/>
      <c r="J2942" s="883"/>
      <c r="K2942" s="449">
        <v>561.36</v>
      </c>
    </row>
    <row r="2943" spans="1:11">
      <c r="A2943" s="451"/>
      <c r="B2943" s="437"/>
      <c r="C2943" s="452"/>
      <c r="D2943" s="918" t="s">
        <v>1266</v>
      </c>
      <c r="E2943" s="918"/>
      <c r="F2943" s="834"/>
      <c r="G2943" s="834"/>
      <c r="H2943" s="834"/>
      <c r="I2943" s="834"/>
      <c r="J2943" s="835"/>
      <c r="K2943" s="449">
        <v>561.36</v>
      </c>
    </row>
    <row r="2944" spans="1:11">
      <c r="A2944" s="814" t="s">
        <v>1267</v>
      </c>
      <c r="B2944" s="815"/>
      <c r="C2944" s="815"/>
      <c r="D2944" s="815"/>
      <c r="E2944" s="815"/>
      <c r="F2944" s="818"/>
      <c r="G2944" s="820" t="s">
        <v>1268</v>
      </c>
      <c r="H2944" s="821"/>
      <c r="I2944" s="824" t="s">
        <v>1249</v>
      </c>
      <c r="J2944" s="813" t="s">
        <v>1269</v>
      </c>
      <c r="K2944" s="813" t="s">
        <v>1270</v>
      </c>
    </row>
    <row r="2945" spans="1:11">
      <c r="A2945" s="816"/>
      <c r="B2945" s="817"/>
      <c r="C2945" s="817"/>
      <c r="D2945" s="817"/>
      <c r="E2945" s="817"/>
      <c r="F2945" s="819"/>
      <c r="G2945" s="822"/>
      <c r="H2945" s="823"/>
      <c r="I2945" s="824"/>
      <c r="J2945" s="813"/>
      <c r="K2945" s="824"/>
    </row>
    <row r="2946" spans="1:11">
      <c r="A2946" s="444"/>
      <c r="B2946" s="421"/>
      <c r="C2946" s="421"/>
      <c r="D2946" s="421"/>
      <c r="E2946" s="421"/>
      <c r="F2946" s="414"/>
      <c r="G2946" s="825"/>
      <c r="H2946" s="826"/>
      <c r="I2946" s="453"/>
      <c r="J2946" s="454"/>
      <c r="K2946" s="455"/>
    </row>
    <row r="2947" spans="1:11">
      <c r="A2947" s="444"/>
      <c r="B2947" s="421"/>
      <c r="C2947" s="421"/>
      <c r="D2947" s="421"/>
      <c r="E2947" s="421"/>
      <c r="F2947" s="422"/>
      <c r="G2947" s="827"/>
      <c r="H2947" s="828"/>
      <c r="I2947" s="457"/>
      <c r="J2947" s="458"/>
      <c r="K2947" s="426"/>
    </row>
    <row r="2948" spans="1:11">
      <c r="A2948" s="444"/>
      <c r="B2948" s="421"/>
      <c r="C2948" s="421"/>
      <c r="D2948" s="421"/>
      <c r="E2948" s="421"/>
      <c r="F2948" s="422"/>
      <c r="G2948" s="827"/>
      <c r="H2948" s="828"/>
      <c r="I2948" s="457"/>
      <c r="J2948" s="458"/>
      <c r="K2948" s="426"/>
    </row>
    <row r="2949" spans="1:11">
      <c r="A2949" s="444"/>
      <c r="B2949" s="421"/>
      <c r="C2949" s="421"/>
      <c r="D2949" s="421"/>
      <c r="E2949" s="421"/>
      <c r="F2949" s="422"/>
      <c r="G2949" s="827"/>
      <c r="H2949" s="828"/>
      <c r="I2949" s="457"/>
      <c r="J2949" s="458"/>
      <c r="K2949" s="426"/>
    </row>
    <row r="2950" spans="1:11">
      <c r="A2950" s="833" t="s">
        <v>1271</v>
      </c>
      <c r="B2950" s="834"/>
      <c r="C2950" s="834"/>
      <c r="D2950" s="834"/>
      <c r="E2950" s="834"/>
      <c r="F2950" s="834"/>
      <c r="G2950" s="834"/>
      <c r="H2950" s="834"/>
      <c r="I2950" s="834"/>
      <c r="J2950" s="835"/>
      <c r="K2950" s="459"/>
    </row>
    <row r="2951" spans="1:11">
      <c r="A2951" s="814" t="s">
        <v>1272</v>
      </c>
      <c r="B2951" s="815"/>
      <c r="C2951" s="815"/>
      <c r="D2951" s="815"/>
      <c r="E2951" s="815"/>
      <c r="F2951" s="818"/>
      <c r="G2951" s="820" t="s">
        <v>1268</v>
      </c>
      <c r="H2951" s="821"/>
      <c r="I2951" s="824" t="s">
        <v>1249</v>
      </c>
      <c r="J2951" s="813" t="s">
        <v>1269</v>
      </c>
      <c r="K2951" s="813" t="s">
        <v>1270</v>
      </c>
    </row>
    <row r="2952" spans="1:11">
      <c r="A2952" s="816"/>
      <c r="B2952" s="817"/>
      <c r="C2952" s="817"/>
      <c r="D2952" s="817"/>
      <c r="E2952" s="817"/>
      <c r="F2952" s="819"/>
      <c r="G2952" s="822"/>
      <c r="H2952" s="823"/>
      <c r="I2952" s="824"/>
      <c r="J2952" s="813"/>
      <c r="K2952" s="824"/>
    </row>
    <row r="2953" spans="1:11">
      <c r="A2953" s="444" t="s">
        <v>1418</v>
      </c>
      <c r="B2953" s="421" t="s">
        <v>1419</v>
      </c>
      <c r="C2953" s="421"/>
      <c r="D2953" s="421"/>
      <c r="E2953" s="421"/>
      <c r="F2953" s="422"/>
      <c r="G2953" s="827">
        <v>0.7</v>
      </c>
      <c r="H2953" s="828"/>
      <c r="I2953" s="457" t="s">
        <v>1310</v>
      </c>
      <c r="J2953" s="495">
        <v>6.05</v>
      </c>
      <c r="K2953" s="442">
        <v>4.2300000000000004</v>
      </c>
    </row>
    <row r="2954" spans="1:11">
      <c r="A2954" s="444" t="s">
        <v>1395</v>
      </c>
      <c r="B2954" s="421" t="s">
        <v>1396</v>
      </c>
      <c r="C2954" s="421"/>
      <c r="D2954" s="421"/>
      <c r="E2954" s="421"/>
      <c r="F2954" s="422"/>
      <c r="G2954" s="827">
        <v>4.4400000000000004</v>
      </c>
      <c r="H2954" s="828"/>
      <c r="I2954" s="457" t="s">
        <v>1310</v>
      </c>
      <c r="J2954" s="495">
        <v>415.15</v>
      </c>
      <c r="K2954" s="442">
        <v>1843.26</v>
      </c>
    </row>
    <row r="2955" spans="1:11">
      <c r="A2955" s="444" t="s">
        <v>1434</v>
      </c>
      <c r="B2955" s="421" t="s">
        <v>1435</v>
      </c>
      <c r="C2955" s="421"/>
      <c r="D2955" s="421"/>
      <c r="E2955" s="421"/>
      <c r="F2955" s="422"/>
      <c r="G2955" s="827">
        <v>3.8</v>
      </c>
      <c r="H2955" s="828"/>
      <c r="I2955" s="457" t="s">
        <v>1310</v>
      </c>
      <c r="J2955" s="495">
        <v>257.35000000000002</v>
      </c>
      <c r="K2955" s="442">
        <v>977.93</v>
      </c>
    </row>
    <row r="2956" spans="1:11">
      <c r="A2956" s="444" t="s">
        <v>1420</v>
      </c>
      <c r="B2956" s="421" t="s">
        <v>1421</v>
      </c>
      <c r="C2956" s="421"/>
      <c r="D2956" s="421"/>
      <c r="E2956" s="421"/>
      <c r="F2956" s="422"/>
      <c r="G2956" s="827">
        <v>1.6910000000000001</v>
      </c>
      <c r="H2956" s="828"/>
      <c r="I2956" s="457" t="s">
        <v>1405</v>
      </c>
      <c r="J2956" s="495">
        <v>59.94</v>
      </c>
      <c r="K2956" s="442">
        <v>101.35</v>
      </c>
    </row>
    <row r="2957" spans="1:11">
      <c r="A2957" s="444" t="s">
        <v>1399</v>
      </c>
      <c r="B2957" s="421" t="s">
        <v>1400</v>
      </c>
      <c r="C2957" s="421"/>
      <c r="D2957" s="421"/>
      <c r="E2957" s="421"/>
      <c r="F2957" s="422"/>
      <c r="G2957" s="827">
        <v>15.86</v>
      </c>
      <c r="H2957" s="828"/>
      <c r="I2957" s="457" t="s">
        <v>1310</v>
      </c>
      <c r="J2957" s="495">
        <v>57.93</v>
      </c>
      <c r="K2957" s="442">
        <v>918.76</v>
      </c>
    </row>
    <row r="2958" spans="1:11">
      <c r="A2958" s="445"/>
      <c r="B2958" s="429"/>
      <c r="C2958" s="429"/>
      <c r="D2958" s="429"/>
      <c r="E2958" s="429"/>
      <c r="F2958" s="430"/>
      <c r="G2958" s="831"/>
      <c r="H2958" s="832"/>
      <c r="I2958" s="460"/>
      <c r="J2958" s="461"/>
      <c r="K2958" s="434"/>
    </row>
    <row r="2959" spans="1:11">
      <c r="A2959" s="833" t="s">
        <v>1273</v>
      </c>
      <c r="B2959" s="834"/>
      <c r="C2959" s="834"/>
      <c r="D2959" s="834"/>
      <c r="E2959" s="834"/>
      <c r="F2959" s="834"/>
      <c r="G2959" s="834"/>
      <c r="H2959" s="834"/>
      <c r="I2959" s="834"/>
      <c r="J2959" s="835"/>
      <c r="K2959" s="449">
        <v>3845.5299999999997</v>
      </c>
    </row>
    <row r="2960" spans="1:11">
      <c r="A2960" s="814" t="s">
        <v>1274</v>
      </c>
      <c r="B2960" s="815"/>
      <c r="C2960" s="815"/>
      <c r="D2960" s="815"/>
      <c r="E2960" s="815"/>
      <c r="F2960" s="818"/>
      <c r="G2960" s="820" t="s">
        <v>1268</v>
      </c>
      <c r="H2960" s="821"/>
      <c r="I2960" s="824" t="s">
        <v>1249</v>
      </c>
      <c r="J2960" s="813" t="s">
        <v>1269</v>
      </c>
      <c r="K2960" s="813" t="s">
        <v>1270</v>
      </c>
    </row>
    <row r="2961" spans="1:11">
      <c r="A2961" s="816"/>
      <c r="B2961" s="817"/>
      <c r="C2961" s="817"/>
      <c r="D2961" s="817"/>
      <c r="E2961" s="817"/>
      <c r="F2961" s="819"/>
      <c r="G2961" s="822"/>
      <c r="H2961" s="823"/>
      <c r="I2961" s="824"/>
      <c r="J2961" s="813"/>
      <c r="K2961" s="824"/>
    </row>
    <row r="2962" spans="1:11">
      <c r="A2962" s="444"/>
      <c r="B2962" s="421"/>
      <c r="C2962" s="421"/>
      <c r="D2962" s="421"/>
      <c r="E2962" s="421"/>
      <c r="F2962" s="422"/>
      <c r="G2962" s="827"/>
      <c r="H2962" s="828"/>
      <c r="I2962" s="457"/>
      <c r="J2962" s="458"/>
      <c r="K2962" s="426"/>
    </row>
    <row r="2963" spans="1:11">
      <c r="A2963" s="444"/>
      <c r="B2963" s="421"/>
      <c r="C2963" s="421"/>
      <c r="D2963" s="421"/>
      <c r="E2963" s="421"/>
      <c r="F2963" s="422"/>
      <c r="G2963" s="827"/>
      <c r="H2963" s="828"/>
      <c r="I2963" s="457"/>
      <c r="J2963" s="458"/>
      <c r="K2963" s="426"/>
    </row>
    <row r="2964" spans="1:11">
      <c r="A2964" s="444"/>
      <c r="B2964" s="421"/>
      <c r="C2964" s="421"/>
      <c r="D2964" s="421"/>
      <c r="E2964" s="421"/>
      <c r="F2964" s="422"/>
      <c r="G2964" s="827"/>
      <c r="H2964" s="828"/>
      <c r="I2964" s="457"/>
      <c r="J2964" s="458"/>
      <c r="K2964" s="426"/>
    </row>
    <row r="2965" spans="1:11">
      <c r="A2965" s="445"/>
      <c r="B2965" s="429"/>
      <c r="C2965" s="429"/>
      <c r="D2965" s="429"/>
      <c r="E2965" s="429"/>
      <c r="F2965" s="430"/>
      <c r="G2965" s="831"/>
      <c r="H2965" s="832"/>
      <c r="I2965" s="460"/>
      <c r="J2965" s="461"/>
      <c r="K2965" s="434"/>
    </row>
    <row r="2966" spans="1:11">
      <c r="A2966" s="833" t="s">
        <v>1275</v>
      </c>
      <c r="B2966" s="834"/>
      <c r="C2966" s="834"/>
      <c r="D2966" s="834"/>
      <c r="E2966" s="834"/>
      <c r="F2966" s="834"/>
      <c r="G2966" s="834"/>
      <c r="H2966" s="834"/>
      <c r="I2966" s="834"/>
      <c r="J2966" s="835"/>
      <c r="K2966" s="459"/>
    </row>
    <row r="2967" spans="1:11">
      <c r="A2967" s="814" t="s">
        <v>1276</v>
      </c>
      <c r="B2967" s="869"/>
      <c r="C2967" s="872" t="s">
        <v>1277</v>
      </c>
      <c r="D2967" s="462" t="s">
        <v>984</v>
      </c>
      <c r="E2967" s="874" t="s">
        <v>889</v>
      </c>
      <c r="F2967" s="874"/>
      <c r="G2967" s="875"/>
      <c r="H2967" s="876" t="s">
        <v>1278</v>
      </c>
      <c r="I2967" s="877"/>
      <c r="J2967" s="878"/>
      <c r="K2967" s="829" t="s">
        <v>1279</v>
      </c>
    </row>
    <row r="2968" spans="1:11">
      <c r="A2968" s="870"/>
      <c r="B2968" s="871"/>
      <c r="C2968" s="873"/>
      <c r="D2968" s="464"/>
      <c r="E2968" s="463" t="s">
        <v>1280</v>
      </c>
      <c r="F2968" s="465" t="s">
        <v>1281</v>
      </c>
      <c r="G2968" s="466" t="s">
        <v>1282</v>
      </c>
      <c r="H2968" s="463" t="s">
        <v>1280</v>
      </c>
      <c r="I2968" s="465" t="s">
        <v>1281</v>
      </c>
      <c r="J2968" s="465" t="s">
        <v>1282</v>
      </c>
      <c r="K2968" s="830"/>
    </row>
    <row r="2969" spans="1:11">
      <c r="A2969" s="467"/>
      <c r="B2969" s="414"/>
      <c r="C2969" s="468"/>
      <c r="D2969" s="469"/>
      <c r="E2969" s="470"/>
      <c r="F2969" s="471"/>
      <c r="G2969" s="472"/>
      <c r="H2969" s="456"/>
      <c r="I2969" s="456"/>
      <c r="J2969" s="473"/>
      <c r="K2969" s="455"/>
    </row>
    <row r="2970" spans="1:11">
      <c r="A2970" s="444"/>
      <c r="B2970" s="421"/>
      <c r="C2970" s="468"/>
      <c r="D2970" s="474"/>
      <c r="E2970" s="475"/>
      <c r="F2970" s="476"/>
      <c r="G2970" s="477"/>
      <c r="H2970" s="456"/>
      <c r="I2970" s="456"/>
      <c r="J2970" s="473"/>
      <c r="K2970" s="426"/>
    </row>
    <row r="2971" spans="1:11">
      <c r="A2971" s="444"/>
      <c r="B2971" s="421"/>
      <c r="C2971" s="468"/>
      <c r="D2971" s="474"/>
      <c r="E2971" s="475"/>
      <c r="F2971" s="476"/>
      <c r="G2971" s="477"/>
      <c r="H2971" s="456"/>
      <c r="I2971" s="456"/>
      <c r="J2971" s="473"/>
      <c r="K2971" s="426"/>
    </row>
    <row r="2972" spans="1:11">
      <c r="A2972" s="445"/>
      <c r="B2972" s="429"/>
      <c r="C2972" s="478"/>
      <c r="D2972" s="479"/>
      <c r="E2972" s="480"/>
      <c r="F2972" s="481"/>
      <c r="G2972" s="482"/>
      <c r="H2972" s="456"/>
      <c r="I2972" s="456"/>
      <c r="J2972" s="473"/>
      <c r="K2972" s="434"/>
    </row>
    <row r="2973" spans="1:11">
      <c r="A2973" s="811" t="s">
        <v>1283</v>
      </c>
      <c r="B2973" s="809"/>
      <c r="C2973" s="809"/>
      <c r="D2973" s="812"/>
      <c r="E2973" s="809"/>
      <c r="F2973" s="809"/>
      <c r="G2973" s="809"/>
      <c r="H2973" s="809"/>
      <c r="I2973" s="809"/>
      <c r="J2973" s="810"/>
      <c r="K2973" s="459"/>
    </row>
    <row r="2974" spans="1:11">
      <c r="A2974" s="808" t="s">
        <v>1284</v>
      </c>
      <c r="B2974" s="809"/>
      <c r="C2974" s="809"/>
      <c r="D2974" s="809"/>
      <c r="E2974" s="809"/>
      <c r="F2974" s="809"/>
      <c r="G2974" s="809"/>
      <c r="H2974" s="809"/>
      <c r="I2974" s="809"/>
      <c r="J2974" s="810"/>
      <c r="K2974" s="449">
        <v>4406.8899999999994</v>
      </c>
    </row>
    <row r="2975" spans="1:11">
      <c r="A2975" s="808" t="s">
        <v>1225</v>
      </c>
      <c r="B2975" s="809"/>
      <c r="C2975" s="809"/>
      <c r="D2975" s="809"/>
      <c r="E2975" s="809"/>
      <c r="F2975" s="809"/>
      <c r="G2975" s="809"/>
      <c r="H2975" s="809"/>
      <c r="I2975" s="809"/>
      <c r="J2975" s="810"/>
      <c r="K2975" s="449">
        <v>907.81</v>
      </c>
    </row>
    <row r="2976" spans="1:11">
      <c r="A2976" s="808" t="s">
        <v>1285</v>
      </c>
      <c r="B2976" s="809"/>
      <c r="C2976" s="809"/>
      <c r="D2976" s="809"/>
      <c r="E2976" s="809"/>
      <c r="F2976" s="809"/>
      <c r="G2976" s="809"/>
      <c r="H2976" s="809"/>
      <c r="I2976" s="809"/>
      <c r="J2976" s="810"/>
      <c r="K2976" s="449">
        <v>5314.6999999999989</v>
      </c>
    </row>
    <row r="2979" spans="1:11">
      <c r="A2979" s="937" t="s">
        <v>1226</v>
      </c>
      <c r="B2979" s="938"/>
      <c r="C2979" s="938"/>
      <c r="D2979" s="938"/>
      <c r="E2979" s="938"/>
      <c r="F2979" s="938"/>
      <c r="G2979" s="938"/>
      <c r="H2979" s="938"/>
      <c r="I2979" s="938"/>
      <c r="J2979" s="938"/>
      <c r="K2979" s="939"/>
    </row>
    <row r="2980" spans="1:11">
      <c r="A2980" s="393" t="s">
        <v>1227</v>
      </c>
      <c r="B2980" s="394"/>
      <c r="C2980" s="940"/>
      <c r="D2980" s="940"/>
      <c r="E2980" s="940"/>
      <c r="F2980" s="940"/>
      <c r="G2980" s="940"/>
      <c r="H2980" s="940"/>
      <c r="I2980" s="940"/>
      <c r="J2980" s="940"/>
      <c r="K2980" s="941"/>
    </row>
    <row r="2981" spans="1:11">
      <c r="A2981" s="393" t="s">
        <v>1228</v>
      </c>
      <c r="B2981" s="394"/>
      <c r="C2981" s="395" t="s">
        <v>1229</v>
      </c>
      <c r="E2981" s="942"/>
      <c r="F2981" s="942"/>
      <c r="G2981" s="942"/>
      <c r="H2981" s="397"/>
      <c r="I2981" s="395" t="s">
        <v>1230</v>
      </c>
      <c r="J2981" s="943"/>
      <c r="K2981" s="944"/>
    </row>
    <row r="2982" spans="1:11">
      <c r="A2982" s="398" t="s">
        <v>1231</v>
      </c>
      <c r="B2982" s="399" t="s">
        <v>1467</v>
      </c>
      <c r="C2982" s="400"/>
      <c r="D2982" s="400"/>
      <c r="E2982" s="400"/>
      <c r="F2982" s="400"/>
      <c r="G2982" s="400"/>
      <c r="H2982" s="400"/>
      <c r="I2982" s="400"/>
      <c r="J2982" s="400"/>
      <c r="K2982" s="401"/>
    </row>
    <row r="2983" spans="1:11">
      <c r="A2983" s="402" t="s">
        <v>1233</v>
      </c>
      <c r="B2983" s="403"/>
      <c r="D2983" s="404"/>
      <c r="E2983" s="404"/>
      <c r="F2983" s="404"/>
      <c r="G2983" s="404"/>
      <c r="H2983" s="404"/>
      <c r="I2983" s="405"/>
      <c r="J2983" s="406" t="s">
        <v>1234</v>
      </c>
      <c r="K2983" s="407"/>
    </row>
    <row r="2984" spans="1:11">
      <c r="A2984" s="929" t="s">
        <v>1468</v>
      </c>
      <c r="B2984" s="930"/>
      <c r="C2984" s="930"/>
      <c r="D2984" s="930"/>
      <c r="E2984" s="930"/>
      <c r="F2984" s="930"/>
      <c r="G2984" s="930"/>
      <c r="H2984" s="930"/>
      <c r="I2984" s="931"/>
      <c r="J2984" s="408" t="s">
        <v>1236</v>
      </c>
      <c r="K2984" s="407" t="s">
        <v>1237</v>
      </c>
    </row>
    <row r="2985" spans="1:11">
      <c r="A2985" s="870" t="s">
        <v>1238</v>
      </c>
      <c r="B2985" s="932"/>
      <c r="C2985" s="815"/>
      <c r="D2985" s="815"/>
      <c r="E2985" s="869"/>
      <c r="F2985" s="409" t="s">
        <v>1239</v>
      </c>
      <c r="G2985" s="933" t="s">
        <v>1240</v>
      </c>
      <c r="H2985" s="934"/>
      <c r="I2985" s="830" t="s">
        <v>1241</v>
      </c>
      <c r="J2985" s="830"/>
      <c r="K2985" s="925" t="s">
        <v>1242</v>
      </c>
    </row>
    <row r="2986" spans="1:11" ht="23.25" customHeight="1">
      <c r="A2986" s="870"/>
      <c r="B2986" s="932"/>
      <c r="C2986" s="932"/>
      <c r="D2986" s="932"/>
      <c r="E2986" s="871"/>
      <c r="F2986" s="409"/>
      <c r="G2986" s="409" t="s">
        <v>1243</v>
      </c>
      <c r="H2986" s="410" t="s">
        <v>1244</v>
      </c>
      <c r="I2986" s="409" t="s">
        <v>1245</v>
      </c>
      <c r="J2986" s="409" t="s">
        <v>1244</v>
      </c>
      <c r="K2986" s="926"/>
    </row>
    <row r="2987" spans="1:11">
      <c r="A2987" s="498"/>
      <c r="B2987" s="413"/>
      <c r="C2987" s="413"/>
      <c r="D2987" s="413"/>
      <c r="E2987" s="414"/>
      <c r="F2987" s="415"/>
      <c r="G2987" s="499"/>
      <c r="H2987" s="500"/>
      <c r="I2987" s="455"/>
      <c r="J2987" s="455"/>
      <c r="K2987" s="501"/>
    </row>
    <row r="2988" spans="1:11">
      <c r="A2988" s="420"/>
      <c r="B2988" s="421"/>
      <c r="C2988" s="421"/>
      <c r="D2988" s="421"/>
      <c r="E2988" s="422"/>
      <c r="F2988" s="423"/>
      <c r="G2988" s="424"/>
      <c r="H2988" s="425"/>
      <c r="I2988" s="426"/>
      <c r="J2988" s="426"/>
      <c r="K2988" s="427"/>
    </row>
    <row r="2989" spans="1:11" s="194" customFormat="1">
      <c r="A2989" s="420"/>
      <c r="B2989" s="421"/>
      <c r="C2989" s="421"/>
      <c r="D2989" s="421"/>
      <c r="E2989" s="422"/>
      <c r="F2989" s="423"/>
      <c r="G2989" s="424"/>
      <c r="H2989" s="425"/>
      <c r="I2989" s="426"/>
      <c r="J2989" s="426"/>
      <c r="K2989" s="427"/>
    </row>
    <row r="2990" spans="1:11" s="194" customFormat="1">
      <c r="A2990" s="420"/>
      <c r="B2990" s="421"/>
      <c r="C2990" s="421"/>
      <c r="D2990" s="421"/>
      <c r="E2990" s="422"/>
      <c r="F2990" s="423"/>
      <c r="G2990" s="424"/>
      <c r="H2990" s="425"/>
      <c r="I2990" s="426"/>
      <c r="J2990" s="426"/>
      <c r="K2990" s="427"/>
    </row>
    <row r="2991" spans="1:11" s="194" customFormat="1">
      <c r="A2991" s="420"/>
      <c r="B2991" s="421"/>
      <c r="C2991" s="421"/>
      <c r="D2991" s="421"/>
      <c r="E2991" s="422"/>
      <c r="F2991" s="423"/>
      <c r="G2991" s="424"/>
      <c r="H2991" s="425"/>
      <c r="I2991" s="426"/>
      <c r="J2991" s="426"/>
      <c r="K2991" s="427"/>
    </row>
    <row r="2992" spans="1:11" s="194" customFormat="1">
      <c r="A2992" s="420"/>
      <c r="B2992" s="421"/>
      <c r="C2992" s="421"/>
      <c r="D2992" s="421"/>
      <c r="E2992" s="422"/>
      <c r="F2992" s="423"/>
      <c r="G2992" s="424"/>
      <c r="H2992" s="425"/>
      <c r="I2992" s="426"/>
      <c r="J2992" s="426"/>
      <c r="K2992" s="427"/>
    </row>
    <row r="2993" spans="1:11" s="194" customFormat="1">
      <c r="A2993" s="420"/>
      <c r="B2993" s="421"/>
      <c r="C2993" s="421"/>
      <c r="D2993" s="421"/>
      <c r="E2993" s="422"/>
      <c r="F2993" s="423"/>
      <c r="G2993" s="424"/>
      <c r="H2993" s="425"/>
      <c r="I2993" s="426"/>
      <c r="J2993" s="426"/>
      <c r="K2993" s="427"/>
    </row>
    <row r="2994" spans="1:11" s="194" customFormat="1">
      <c r="A2994" s="428"/>
      <c r="B2994" s="429"/>
      <c r="C2994" s="429"/>
      <c r="D2994" s="429"/>
      <c r="E2994" s="430"/>
      <c r="F2994" s="431"/>
      <c r="G2994" s="432"/>
      <c r="H2994" s="433"/>
      <c r="I2994" s="434"/>
      <c r="J2994" s="434"/>
      <c r="K2994" s="435"/>
    </row>
    <row r="2995" spans="1:11" s="194" customFormat="1">
      <c r="A2995" s="935" t="s">
        <v>1247</v>
      </c>
      <c r="B2995" s="936"/>
      <c r="C2995" s="936"/>
      <c r="D2995" s="936"/>
      <c r="E2995" s="936"/>
      <c r="F2995" s="834"/>
      <c r="G2995" s="834"/>
      <c r="H2995" s="834"/>
      <c r="I2995" s="834"/>
      <c r="J2995" s="835"/>
      <c r="K2995" s="502"/>
    </row>
    <row r="2996" spans="1:11" s="194" customFormat="1">
      <c r="A2996" s="814" t="s">
        <v>1248</v>
      </c>
      <c r="B2996" s="815"/>
      <c r="C2996" s="815"/>
      <c r="D2996" s="815"/>
      <c r="E2996" s="815"/>
      <c r="F2996" s="437"/>
      <c r="G2996" s="437"/>
      <c r="H2996" s="921" t="s">
        <v>1239</v>
      </c>
      <c r="I2996" s="923" t="s">
        <v>1249</v>
      </c>
      <c r="J2996" s="925" t="s">
        <v>1250</v>
      </c>
      <c r="K2996" s="925" t="s">
        <v>1242</v>
      </c>
    </row>
    <row r="2997" spans="1:11" ht="15">
      <c r="A2997" s="816"/>
      <c r="B2997" s="817"/>
      <c r="C2997" s="817"/>
      <c r="D2997" s="817"/>
      <c r="E2997" s="817"/>
      <c r="F2997" s="438"/>
      <c r="G2997" s="666"/>
      <c r="H2997" s="922"/>
      <c r="I2997" s="924"/>
      <c r="J2997" s="926"/>
      <c r="K2997" s="926"/>
    </row>
    <row r="2998" spans="1:11" ht="15.75" customHeight="1">
      <c r="A2998" s="439">
        <v>20002</v>
      </c>
      <c r="B2998" s="927" t="s">
        <v>1251</v>
      </c>
      <c r="C2998" s="927"/>
      <c r="D2998" s="927"/>
      <c r="E2998" s="927"/>
      <c r="F2998" s="927"/>
      <c r="G2998" s="928"/>
      <c r="H2998" s="440">
        <v>1</v>
      </c>
      <c r="I2998" s="441" t="s">
        <v>1252</v>
      </c>
      <c r="J2998" s="442">
        <v>24.3</v>
      </c>
      <c r="K2998" s="442">
        <v>24.3</v>
      </c>
    </row>
    <row r="2999" spans="1:11" ht="21.75" customHeight="1">
      <c r="A2999" s="443">
        <v>20003</v>
      </c>
      <c r="B2999" s="919" t="s">
        <v>1306</v>
      </c>
      <c r="C2999" s="919"/>
      <c r="D2999" s="919"/>
      <c r="E2999" s="919"/>
      <c r="F2999" s="919"/>
      <c r="G2999" s="920"/>
      <c r="H2999" s="440">
        <v>10</v>
      </c>
      <c r="I2999" s="441" t="s">
        <v>1252</v>
      </c>
      <c r="J2999" s="442">
        <v>15.22</v>
      </c>
      <c r="K2999" s="442">
        <v>152.19999999999999</v>
      </c>
    </row>
    <row r="3000" spans="1:11">
      <c r="A3000" s="443">
        <v>11</v>
      </c>
      <c r="B3000" s="919" t="s">
        <v>1255</v>
      </c>
      <c r="C3000" s="919"/>
      <c r="D3000" s="919"/>
      <c r="E3000" s="919"/>
      <c r="F3000" s="919"/>
      <c r="G3000" s="920"/>
      <c r="H3000" s="440">
        <v>1.1200000000000001</v>
      </c>
      <c r="I3000" s="441" t="s">
        <v>1256</v>
      </c>
      <c r="J3000" s="442">
        <v>0</v>
      </c>
      <c r="K3000" s="442">
        <v>1.97</v>
      </c>
    </row>
    <row r="3001" spans="1:11">
      <c r="A3001" s="443">
        <v>12</v>
      </c>
      <c r="B3001" s="919" t="s">
        <v>1258</v>
      </c>
      <c r="C3001" s="919"/>
      <c r="D3001" s="919"/>
      <c r="E3001" s="919"/>
      <c r="F3001" s="919"/>
      <c r="G3001" s="920"/>
      <c r="H3001" s="440">
        <v>9.6</v>
      </c>
      <c r="I3001" s="441" t="s">
        <v>1256</v>
      </c>
      <c r="J3001" s="442">
        <v>0</v>
      </c>
      <c r="K3001" s="442">
        <v>16.940000000000001</v>
      </c>
    </row>
    <row r="3002" spans="1:11">
      <c r="A3002" s="443">
        <v>13</v>
      </c>
      <c r="B3002" s="919" t="s">
        <v>1260</v>
      </c>
      <c r="C3002" s="919"/>
      <c r="D3002" s="919"/>
      <c r="E3002" s="919"/>
      <c r="F3002" s="919"/>
      <c r="G3002" s="920"/>
      <c r="H3002" s="440">
        <v>4.79</v>
      </c>
      <c r="I3002" s="441" t="s">
        <v>1256</v>
      </c>
      <c r="J3002" s="442">
        <v>0</v>
      </c>
      <c r="K3002" s="442">
        <v>8.4499999999999993</v>
      </c>
    </row>
    <row r="3003" spans="1:11">
      <c r="A3003" s="443">
        <v>14</v>
      </c>
      <c r="B3003" s="919" t="s">
        <v>1262</v>
      </c>
      <c r="C3003" s="919"/>
      <c r="D3003" s="919"/>
      <c r="E3003" s="919"/>
      <c r="F3003" s="919"/>
      <c r="G3003" s="920"/>
      <c r="H3003" s="440">
        <v>5</v>
      </c>
      <c r="I3003" s="441" t="s">
        <v>1256</v>
      </c>
      <c r="J3003" s="442">
        <v>0</v>
      </c>
      <c r="K3003" s="442">
        <v>8.82</v>
      </c>
    </row>
    <row r="3004" spans="1:11">
      <c r="A3004" s="444"/>
      <c r="B3004" s="919"/>
      <c r="C3004" s="919"/>
      <c r="D3004" s="919"/>
      <c r="E3004" s="919"/>
      <c r="F3004" s="919"/>
      <c r="G3004" s="920"/>
      <c r="H3004" s="440"/>
      <c r="I3004" s="441"/>
      <c r="J3004" s="426"/>
      <c r="K3004" s="426"/>
    </row>
    <row r="3005" spans="1:11">
      <c r="A3005" s="445"/>
      <c r="B3005" s="879"/>
      <c r="C3005" s="879"/>
      <c r="D3005" s="879"/>
      <c r="E3005" s="879"/>
      <c r="F3005" s="879"/>
      <c r="G3005" s="880"/>
      <c r="H3005" s="446"/>
      <c r="I3005" s="447"/>
      <c r="J3005" s="434"/>
      <c r="K3005" s="434"/>
    </row>
    <row r="3006" spans="1:11" ht="15">
      <c r="A3006" s="448"/>
      <c r="C3006" s="667"/>
      <c r="D3006" s="833" t="s">
        <v>1263</v>
      </c>
      <c r="E3006" s="834"/>
      <c r="F3006" s="834"/>
      <c r="G3006" s="834"/>
      <c r="H3006" s="834"/>
      <c r="I3006" s="834"/>
      <c r="J3006" s="835"/>
      <c r="K3006" s="449">
        <v>212.67999999999998</v>
      </c>
    </row>
    <row r="3007" spans="1:11">
      <c r="A3007" s="448" t="s">
        <v>1264</v>
      </c>
      <c r="B3007" s="437"/>
      <c r="C3007" s="450">
        <v>261.60000000000002</v>
      </c>
      <c r="D3007" s="881" t="s">
        <v>1265</v>
      </c>
      <c r="E3007" s="882"/>
      <c r="F3007" s="882"/>
      <c r="G3007" s="882"/>
      <c r="H3007" s="882"/>
      <c r="I3007" s="882"/>
      <c r="J3007" s="883"/>
      <c r="K3007" s="449">
        <v>212.67999999999998</v>
      </c>
    </row>
    <row r="3008" spans="1:11">
      <c r="A3008" s="451"/>
      <c r="B3008" s="437"/>
      <c r="C3008" s="452"/>
      <c r="D3008" s="918" t="s">
        <v>1266</v>
      </c>
      <c r="E3008" s="918"/>
      <c r="F3008" s="834"/>
      <c r="G3008" s="834"/>
      <c r="H3008" s="834"/>
      <c r="I3008" s="834"/>
      <c r="J3008" s="835"/>
      <c r="K3008" s="449">
        <v>0.81</v>
      </c>
    </row>
    <row r="3009" spans="1:11">
      <c r="A3009" s="814" t="s">
        <v>1267</v>
      </c>
      <c r="B3009" s="815"/>
      <c r="C3009" s="815"/>
      <c r="D3009" s="815"/>
      <c r="E3009" s="815"/>
      <c r="F3009" s="818"/>
      <c r="G3009" s="820" t="s">
        <v>1268</v>
      </c>
      <c r="H3009" s="821"/>
      <c r="I3009" s="824" t="s">
        <v>1249</v>
      </c>
      <c r="J3009" s="813" t="s">
        <v>1269</v>
      </c>
      <c r="K3009" s="813" t="s">
        <v>1270</v>
      </c>
    </row>
    <row r="3010" spans="1:11">
      <c r="A3010" s="816"/>
      <c r="B3010" s="817"/>
      <c r="C3010" s="817"/>
      <c r="D3010" s="817"/>
      <c r="E3010" s="817"/>
      <c r="F3010" s="819"/>
      <c r="G3010" s="822"/>
      <c r="H3010" s="823"/>
      <c r="I3010" s="824"/>
      <c r="J3010" s="813"/>
      <c r="K3010" s="824"/>
    </row>
    <row r="3011" spans="1:11">
      <c r="A3011" s="444"/>
      <c r="B3011" s="421"/>
      <c r="C3011" s="421"/>
      <c r="D3011" s="421"/>
      <c r="E3011" s="421"/>
      <c r="F3011" s="414"/>
      <c r="G3011" s="825"/>
      <c r="H3011" s="826"/>
      <c r="I3011" s="453"/>
      <c r="J3011" s="454"/>
      <c r="K3011" s="455"/>
    </row>
    <row r="3012" spans="1:11">
      <c r="A3012" s="444"/>
      <c r="B3012" s="421"/>
      <c r="C3012" s="421"/>
      <c r="D3012" s="421"/>
      <c r="E3012" s="421"/>
      <c r="F3012" s="422"/>
      <c r="G3012" s="827"/>
      <c r="H3012" s="828"/>
      <c r="I3012" s="457"/>
      <c r="J3012" s="458"/>
      <c r="K3012" s="426"/>
    </row>
    <row r="3013" spans="1:11">
      <c r="A3013" s="444"/>
      <c r="B3013" s="421"/>
      <c r="C3013" s="421"/>
      <c r="D3013" s="421"/>
      <c r="E3013" s="421"/>
      <c r="F3013" s="422"/>
      <c r="G3013" s="827"/>
      <c r="H3013" s="828"/>
      <c r="I3013" s="457"/>
      <c r="J3013" s="458"/>
      <c r="K3013" s="426"/>
    </row>
    <row r="3014" spans="1:11">
      <c r="A3014" s="444"/>
      <c r="B3014" s="421"/>
      <c r="C3014" s="421"/>
      <c r="D3014" s="421"/>
      <c r="E3014" s="421"/>
      <c r="F3014" s="422"/>
      <c r="G3014" s="827"/>
      <c r="H3014" s="828"/>
      <c r="I3014" s="457"/>
      <c r="J3014" s="458"/>
      <c r="K3014" s="426"/>
    </row>
    <row r="3015" spans="1:11">
      <c r="A3015" s="833" t="s">
        <v>1271</v>
      </c>
      <c r="B3015" s="834"/>
      <c r="C3015" s="834"/>
      <c r="D3015" s="834"/>
      <c r="E3015" s="834"/>
      <c r="F3015" s="834"/>
      <c r="G3015" s="834"/>
      <c r="H3015" s="834"/>
      <c r="I3015" s="834"/>
      <c r="J3015" s="835"/>
      <c r="K3015" s="459"/>
    </row>
    <row r="3016" spans="1:11">
      <c r="A3016" s="814" t="s">
        <v>1272</v>
      </c>
      <c r="B3016" s="815"/>
      <c r="C3016" s="815"/>
      <c r="D3016" s="815"/>
      <c r="E3016" s="815"/>
      <c r="F3016" s="818"/>
      <c r="G3016" s="820" t="s">
        <v>1268</v>
      </c>
      <c r="H3016" s="821"/>
      <c r="I3016" s="824" t="s">
        <v>1249</v>
      </c>
      <c r="J3016" s="813" t="s">
        <v>1269</v>
      </c>
      <c r="K3016" s="813" t="s">
        <v>1270</v>
      </c>
    </row>
    <row r="3017" spans="1:11">
      <c r="A3017" s="816"/>
      <c r="B3017" s="817"/>
      <c r="C3017" s="817"/>
      <c r="D3017" s="817"/>
      <c r="E3017" s="817"/>
      <c r="F3017" s="819"/>
      <c r="G3017" s="822"/>
      <c r="H3017" s="823"/>
      <c r="I3017" s="824"/>
      <c r="J3017" s="813"/>
      <c r="K3017" s="824"/>
    </row>
    <row r="3018" spans="1:11">
      <c r="A3018" s="444"/>
      <c r="B3018" s="421"/>
      <c r="C3018" s="421"/>
      <c r="D3018" s="421"/>
      <c r="E3018" s="421"/>
      <c r="F3018" s="422"/>
      <c r="G3018" s="827"/>
      <c r="H3018" s="828"/>
      <c r="I3018" s="457"/>
      <c r="J3018" s="458"/>
      <c r="K3018" s="426"/>
    </row>
    <row r="3019" spans="1:11">
      <c r="A3019" s="444"/>
      <c r="B3019" s="421"/>
      <c r="C3019" s="421"/>
      <c r="D3019" s="421"/>
      <c r="E3019" s="421"/>
      <c r="F3019" s="422"/>
      <c r="G3019" s="827"/>
      <c r="H3019" s="828"/>
      <c r="I3019" s="457"/>
      <c r="J3019" s="458"/>
      <c r="K3019" s="426"/>
    </row>
    <row r="3020" spans="1:11">
      <c r="A3020" s="444"/>
      <c r="B3020" s="421"/>
      <c r="C3020" s="421"/>
      <c r="D3020" s="421"/>
      <c r="E3020" s="421"/>
      <c r="F3020" s="422"/>
      <c r="G3020" s="827"/>
      <c r="H3020" s="828"/>
      <c r="I3020" s="457"/>
      <c r="J3020" s="458"/>
      <c r="K3020" s="426"/>
    </row>
    <row r="3021" spans="1:11">
      <c r="A3021" s="445"/>
      <c r="B3021" s="429"/>
      <c r="C3021" s="429"/>
      <c r="D3021" s="429"/>
      <c r="E3021" s="429"/>
      <c r="F3021" s="430"/>
      <c r="G3021" s="831"/>
      <c r="H3021" s="832"/>
      <c r="I3021" s="460"/>
      <c r="J3021" s="461"/>
      <c r="K3021" s="434"/>
    </row>
    <row r="3022" spans="1:11">
      <c r="A3022" s="833" t="s">
        <v>1273</v>
      </c>
      <c r="B3022" s="834"/>
      <c r="C3022" s="834"/>
      <c r="D3022" s="834"/>
      <c r="E3022" s="834"/>
      <c r="F3022" s="834"/>
      <c r="G3022" s="834"/>
      <c r="H3022" s="834"/>
      <c r="I3022" s="834"/>
      <c r="J3022" s="835"/>
      <c r="K3022" s="459"/>
    </row>
    <row r="3023" spans="1:11">
      <c r="A3023" s="814" t="s">
        <v>1274</v>
      </c>
      <c r="B3023" s="815"/>
      <c r="C3023" s="815"/>
      <c r="D3023" s="815"/>
      <c r="E3023" s="815"/>
      <c r="F3023" s="818"/>
      <c r="G3023" s="820" t="s">
        <v>1268</v>
      </c>
      <c r="H3023" s="821"/>
      <c r="I3023" s="824" t="s">
        <v>1249</v>
      </c>
      <c r="J3023" s="813" t="s">
        <v>1269</v>
      </c>
      <c r="K3023" s="813" t="s">
        <v>1270</v>
      </c>
    </row>
    <row r="3024" spans="1:11">
      <c r="A3024" s="816"/>
      <c r="B3024" s="817"/>
      <c r="C3024" s="817"/>
      <c r="D3024" s="817"/>
      <c r="E3024" s="817"/>
      <c r="F3024" s="819"/>
      <c r="G3024" s="822"/>
      <c r="H3024" s="823"/>
      <c r="I3024" s="824"/>
      <c r="J3024" s="813"/>
      <c r="K3024" s="824"/>
    </row>
    <row r="3025" spans="1:11">
      <c r="A3025" s="444"/>
      <c r="B3025" s="421"/>
      <c r="C3025" s="421"/>
      <c r="D3025" s="421"/>
      <c r="E3025" s="421"/>
      <c r="F3025" s="422"/>
      <c r="G3025" s="827"/>
      <c r="H3025" s="828"/>
      <c r="I3025" s="457"/>
      <c r="J3025" s="458"/>
      <c r="K3025" s="426"/>
    </row>
    <row r="3026" spans="1:11">
      <c r="A3026" s="444"/>
      <c r="B3026" s="421"/>
      <c r="C3026" s="421"/>
      <c r="D3026" s="421"/>
      <c r="E3026" s="421"/>
      <c r="F3026" s="422"/>
      <c r="G3026" s="827"/>
      <c r="H3026" s="828"/>
      <c r="I3026" s="457"/>
      <c r="J3026" s="458"/>
      <c r="K3026" s="426"/>
    </row>
    <row r="3027" spans="1:11">
      <c r="A3027" s="444"/>
      <c r="B3027" s="421"/>
      <c r="C3027" s="421"/>
      <c r="D3027" s="421"/>
      <c r="E3027" s="421"/>
      <c r="F3027" s="422"/>
      <c r="G3027" s="827"/>
      <c r="H3027" s="828"/>
      <c r="I3027" s="457"/>
      <c r="J3027" s="458"/>
      <c r="K3027" s="426"/>
    </row>
    <row r="3028" spans="1:11">
      <c r="A3028" s="445"/>
      <c r="B3028" s="429"/>
      <c r="C3028" s="429"/>
      <c r="D3028" s="429"/>
      <c r="E3028" s="429"/>
      <c r="F3028" s="430"/>
      <c r="G3028" s="831"/>
      <c r="H3028" s="832"/>
      <c r="I3028" s="460"/>
      <c r="J3028" s="461"/>
      <c r="K3028" s="434"/>
    </row>
    <row r="3029" spans="1:11">
      <c r="A3029" s="833" t="s">
        <v>1275</v>
      </c>
      <c r="B3029" s="834"/>
      <c r="C3029" s="834"/>
      <c r="D3029" s="834"/>
      <c r="E3029" s="834"/>
      <c r="F3029" s="834"/>
      <c r="G3029" s="834"/>
      <c r="H3029" s="834"/>
      <c r="I3029" s="834"/>
      <c r="J3029" s="835"/>
      <c r="K3029" s="459"/>
    </row>
    <row r="3030" spans="1:11">
      <c r="A3030" s="814" t="s">
        <v>1276</v>
      </c>
      <c r="B3030" s="869"/>
      <c r="C3030" s="872" t="s">
        <v>1277</v>
      </c>
      <c r="D3030" s="462" t="s">
        <v>984</v>
      </c>
      <c r="E3030" s="874" t="s">
        <v>889</v>
      </c>
      <c r="F3030" s="874"/>
      <c r="G3030" s="875"/>
      <c r="H3030" s="876" t="s">
        <v>1278</v>
      </c>
      <c r="I3030" s="877"/>
      <c r="J3030" s="878"/>
      <c r="K3030" s="829" t="s">
        <v>1279</v>
      </c>
    </row>
    <row r="3031" spans="1:11">
      <c r="A3031" s="870"/>
      <c r="B3031" s="871"/>
      <c r="C3031" s="873"/>
      <c r="D3031" s="464"/>
      <c r="E3031" s="463" t="s">
        <v>1280</v>
      </c>
      <c r="F3031" s="465" t="s">
        <v>1281</v>
      </c>
      <c r="G3031" s="466" t="s">
        <v>1282</v>
      </c>
      <c r="H3031" s="463" t="s">
        <v>1280</v>
      </c>
      <c r="I3031" s="465" t="s">
        <v>1281</v>
      </c>
      <c r="J3031" s="465" t="s">
        <v>1282</v>
      </c>
      <c r="K3031" s="830"/>
    </row>
    <row r="3032" spans="1:11">
      <c r="A3032" s="467"/>
      <c r="B3032" s="414"/>
      <c r="C3032" s="468"/>
      <c r="D3032" s="469"/>
      <c r="E3032" s="470"/>
      <c r="F3032" s="471"/>
      <c r="G3032" s="472"/>
      <c r="H3032" s="456"/>
      <c r="I3032" s="456"/>
      <c r="J3032" s="473"/>
      <c r="K3032" s="455"/>
    </row>
    <row r="3033" spans="1:11">
      <c r="A3033" s="444"/>
      <c r="B3033" s="421"/>
      <c r="C3033" s="468"/>
      <c r="D3033" s="474"/>
      <c r="E3033" s="475"/>
      <c r="F3033" s="476"/>
      <c r="G3033" s="477"/>
      <c r="H3033" s="456"/>
      <c r="I3033" s="456"/>
      <c r="J3033" s="473"/>
      <c r="K3033" s="426"/>
    </row>
    <row r="3034" spans="1:11">
      <c r="A3034" s="444"/>
      <c r="B3034" s="421"/>
      <c r="C3034" s="468"/>
      <c r="D3034" s="474"/>
      <c r="E3034" s="475"/>
      <c r="F3034" s="476"/>
      <c r="G3034" s="477"/>
      <c r="H3034" s="456"/>
      <c r="I3034" s="456"/>
      <c r="J3034" s="473"/>
      <c r="K3034" s="426"/>
    </row>
    <row r="3035" spans="1:11">
      <c r="A3035" s="445"/>
      <c r="B3035" s="429"/>
      <c r="C3035" s="478"/>
      <c r="D3035" s="479"/>
      <c r="E3035" s="480"/>
      <c r="F3035" s="481"/>
      <c r="G3035" s="482"/>
      <c r="H3035" s="456"/>
      <c r="I3035" s="456"/>
      <c r="J3035" s="473"/>
      <c r="K3035" s="434"/>
    </row>
    <row r="3036" spans="1:11">
      <c r="A3036" s="811" t="s">
        <v>1283</v>
      </c>
      <c r="B3036" s="809"/>
      <c r="C3036" s="809"/>
      <c r="D3036" s="812"/>
      <c r="E3036" s="809"/>
      <c r="F3036" s="809"/>
      <c r="G3036" s="809"/>
      <c r="H3036" s="809"/>
      <c r="I3036" s="809"/>
      <c r="J3036" s="810"/>
      <c r="K3036" s="459"/>
    </row>
    <row r="3037" spans="1:11">
      <c r="A3037" s="808" t="s">
        <v>1284</v>
      </c>
      <c r="B3037" s="809"/>
      <c r="C3037" s="809"/>
      <c r="D3037" s="809"/>
      <c r="E3037" s="809"/>
      <c r="F3037" s="809"/>
      <c r="G3037" s="809"/>
      <c r="H3037" s="809"/>
      <c r="I3037" s="809"/>
      <c r="J3037" s="810"/>
      <c r="K3037" s="449">
        <v>0.81</v>
      </c>
    </row>
    <row r="3038" spans="1:11">
      <c r="A3038" s="808" t="s">
        <v>1225</v>
      </c>
      <c r="B3038" s="809"/>
      <c r="C3038" s="809"/>
      <c r="D3038" s="809"/>
      <c r="E3038" s="809"/>
      <c r="F3038" s="809"/>
      <c r="G3038" s="809"/>
      <c r="H3038" s="809"/>
      <c r="I3038" s="809"/>
      <c r="J3038" s="810"/>
      <c r="K3038" s="449">
        <v>0.16</v>
      </c>
    </row>
    <row r="3039" spans="1:11">
      <c r="A3039" s="808" t="s">
        <v>1285</v>
      </c>
      <c r="B3039" s="809"/>
      <c r="C3039" s="809"/>
      <c r="D3039" s="809"/>
      <c r="E3039" s="809"/>
      <c r="F3039" s="809"/>
      <c r="G3039" s="809"/>
      <c r="H3039" s="809"/>
      <c r="I3039" s="809"/>
      <c r="J3039" s="810"/>
      <c r="K3039" s="449">
        <v>0.97000000000000008</v>
      </c>
    </row>
    <row r="3042" spans="1:11">
      <c r="A3042" s="937" t="s">
        <v>1226</v>
      </c>
      <c r="B3042" s="938"/>
      <c r="C3042" s="938"/>
      <c r="D3042" s="938"/>
      <c r="E3042" s="938"/>
      <c r="F3042" s="938"/>
      <c r="G3042" s="938"/>
      <c r="H3042" s="938"/>
      <c r="I3042" s="938"/>
      <c r="J3042" s="938"/>
      <c r="K3042" s="939"/>
    </row>
    <row r="3043" spans="1:11">
      <c r="A3043" s="393" t="s">
        <v>1227</v>
      </c>
      <c r="B3043" s="394"/>
      <c r="C3043" s="940"/>
      <c r="D3043" s="940"/>
      <c r="E3043" s="940"/>
      <c r="F3043" s="940"/>
      <c r="G3043" s="940"/>
      <c r="H3043" s="940"/>
      <c r="I3043" s="940"/>
      <c r="J3043" s="940"/>
      <c r="K3043" s="941"/>
    </row>
    <row r="3044" spans="1:11">
      <c r="A3044" s="393" t="s">
        <v>1228</v>
      </c>
      <c r="B3044" s="394"/>
      <c r="C3044" s="395" t="s">
        <v>1229</v>
      </c>
      <c r="E3044" s="942"/>
      <c r="F3044" s="942"/>
      <c r="G3044" s="942"/>
      <c r="H3044" s="397"/>
      <c r="I3044" s="395" t="s">
        <v>1230</v>
      </c>
      <c r="J3044" s="943"/>
      <c r="K3044" s="944"/>
    </row>
    <row r="3045" spans="1:11">
      <c r="A3045" s="398" t="s">
        <v>1231</v>
      </c>
      <c r="B3045" s="399" t="s">
        <v>1469</v>
      </c>
      <c r="C3045" s="400"/>
      <c r="D3045" s="400"/>
      <c r="E3045" s="400"/>
      <c r="F3045" s="400"/>
      <c r="G3045" s="400"/>
      <c r="H3045" s="400"/>
      <c r="I3045" s="400"/>
      <c r="J3045" s="400"/>
      <c r="K3045" s="401"/>
    </row>
    <row r="3046" spans="1:11">
      <c r="A3046" s="402" t="s">
        <v>1233</v>
      </c>
      <c r="B3046" s="403"/>
      <c r="D3046" s="404"/>
      <c r="E3046" s="404"/>
      <c r="F3046" s="404"/>
      <c r="G3046" s="404"/>
      <c r="H3046" s="404"/>
      <c r="I3046" s="405"/>
      <c r="J3046" s="406" t="s">
        <v>1234</v>
      </c>
      <c r="K3046" s="407"/>
    </row>
    <row r="3047" spans="1:11">
      <c r="A3047" s="929" t="s">
        <v>1470</v>
      </c>
      <c r="B3047" s="930"/>
      <c r="C3047" s="930"/>
      <c r="D3047" s="930"/>
      <c r="E3047" s="930"/>
      <c r="F3047" s="930"/>
      <c r="G3047" s="930"/>
      <c r="H3047" s="930"/>
      <c r="I3047" s="931"/>
      <c r="J3047" s="408" t="s">
        <v>1236</v>
      </c>
      <c r="K3047" s="407" t="s">
        <v>989</v>
      </c>
    </row>
    <row r="3048" spans="1:11">
      <c r="A3048" s="870" t="s">
        <v>1238</v>
      </c>
      <c r="B3048" s="932"/>
      <c r="C3048" s="815"/>
      <c r="D3048" s="815"/>
      <c r="E3048" s="869"/>
      <c r="F3048" s="409" t="s">
        <v>1239</v>
      </c>
      <c r="G3048" s="933" t="s">
        <v>1240</v>
      </c>
      <c r="H3048" s="934"/>
      <c r="I3048" s="830" t="s">
        <v>1241</v>
      </c>
      <c r="J3048" s="830"/>
      <c r="K3048" s="925" t="s">
        <v>1242</v>
      </c>
    </row>
    <row r="3049" spans="1:11" ht="23.25" customHeight="1">
      <c r="A3049" s="870"/>
      <c r="B3049" s="932"/>
      <c r="C3049" s="932"/>
      <c r="D3049" s="932"/>
      <c r="E3049" s="871"/>
      <c r="F3049" s="409"/>
      <c r="G3049" s="409" t="s">
        <v>1243</v>
      </c>
      <c r="H3049" s="410" t="s">
        <v>1244</v>
      </c>
      <c r="I3049" s="497" t="s">
        <v>1245</v>
      </c>
      <c r="J3049" s="497" t="s">
        <v>1244</v>
      </c>
      <c r="K3049" s="926"/>
    </row>
    <row r="3050" spans="1:11">
      <c r="A3050" s="412">
        <v>30033</v>
      </c>
      <c r="B3050" s="413" t="s">
        <v>1380</v>
      </c>
      <c r="C3050" s="413"/>
      <c r="D3050" s="413"/>
      <c r="E3050" s="414"/>
      <c r="F3050" s="415">
        <v>2</v>
      </c>
      <c r="G3050" s="416">
        <v>1</v>
      </c>
      <c r="H3050" s="417">
        <v>0</v>
      </c>
      <c r="I3050" s="426">
        <v>0.7</v>
      </c>
      <c r="J3050" s="426">
        <v>0.48</v>
      </c>
      <c r="K3050" s="419">
        <v>1.4</v>
      </c>
    </row>
    <row r="3051" spans="1:11">
      <c r="A3051" s="420"/>
      <c r="B3051" s="421"/>
      <c r="C3051" s="421"/>
      <c r="D3051" s="421"/>
      <c r="E3051" s="422"/>
      <c r="F3051" s="423"/>
      <c r="G3051" s="424"/>
      <c r="H3051" s="425"/>
      <c r="I3051" s="426"/>
      <c r="J3051" s="426"/>
      <c r="K3051" s="427"/>
    </row>
    <row r="3052" spans="1:11" s="194" customFormat="1">
      <c r="A3052" s="420"/>
      <c r="B3052" s="421"/>
      <c r="C3052" s="421"/>
      <c r="D3052" s="421"/>
      <c r="E3052" s="422"/>
      <c r="F3052" s="423"/>
      <c r="G3052" s="424"/>
      <c r="H3052" s="425"/>
      <c r="I3052" s="426"/>
      <c r="J3052" s="426"/>
      <c r="K3052" s="427"/>
    </row>
    <row r="3053" spans="1:11" s="194" customFormat="1">
      <c r="A3053" s="420"/>
      <c r="B3053" s="421"/>
      <c r="C3053" s="421"/>
      <c r="D3053" s="421"/>
      <c r="E3053" s="422"/>
      <c r="F3053" s="423"/>
      <c r="G3053" s="424"/>
      <c r="H3053" s="425"/>
      <c r="I3053" s="426"/>
      <c r="J3053" s="426"/>
      <c r="K3053" s="427"/>
    </row>
    <row r="3054" spans="1:11" s="194" customFormat="1">
      <c r="A3054" s="420"/>
      <c r="B3054" s="421"/>
      <c r="C3054" s="421"/>
      <c r="D3054" s="421"/>
      <c r="E3054" s="422"/>
      <c r="F3054" s="423"/>
      <c r="G3054" s="424"/>
      <c r="H3054" s="425"/>
      <c r="I3054" s="426"/>
      <c r="J3054" s="426"/>
      <c r="K3054" s="427"/>
    </row>
    <row r="3055" spans="1:11" s="194" customFormat="1">
      <c r="A3055" s="420"/>
      <c r="B3055" s="421"/>
      <c r="C3055" s="421"/>
      <c r="D3055" s="421"/>
      <c r="E3055" s="422"/>
      <c r="F3055" s="423"/>
      <c r="G3055" s="424"/>
      <c r="H3055" s="425"/>
      <c r="I3055" s="426"/>
      <c r="J3055" s="426"/>
      <c r="K3055" s="427"/>
    </row>
    <row r="3056" spans="1:11" s="194" customFormat="1">
      <c r="A3056" s="420"/>
      <c r="B3056" s="421"/>
      <c r="C3056" s="421"/>
      <c r="D3056" s="421"/>
      <c r="E3056" s="422"/>
      <c r="F3056" s="423"/>
      <c r="G3056" s="424"/>
      <c r="H3056" s="425"/>
      <c r="I3056" s="426"/>
      <c r="J3056" s="426"/>
      <c r="K3056" s="427"/>
    </row>
    <row r="3057" spans="1:11" s="194" customFormat="1">
      <c r="A3057" s="428"/>
      <c r="B3057" s="429"/>
      <c r="C3057" s="429"/>
      <c r="D3057" s="429"/>
      <c r="E3057" s="430"/>
      <c r="F3057" s="431"/>
      <c r="G3057" s="432"/>
      <c r="H3057" s="433"/>
      <c r="I3057" s="434"/>
      <c r="J3057" s="434"/>
      <c r="K3057" s="435"/>
    </row>
    <row r="3058" spans="1:11" s="194" customFormat="1">
      <c r="A3058" s="935" t="s">
        <v>1247</v>
      </c>
      <c r="B3058" s="936"/>
      <c r="C3058" s="936"/>
      <c r="D3058" s="936"/>
      <c r="E3058" s="936"/>
      <c r="F3058" s="834"/>
      <c r="G3058" s="834"/>
      <c r="H3058" s="834"/>
      <c r="I3058" s="834"/>
      <c r="J3058" s="835"/>
      <c r="K3058" s="436">
        <v>1.4</v>
      </c>
    </row>
    <row r="3059" spans="1:11" s="194" customFormat="1">
      <c r="A3059" s="814" t="s">
        <v>1248</v>
      </c>
      <c r="B3059" s="815"/>
      <c r="C3059" s="815"/>
      <c r="D3059" s="815"/>
      <c r="E3059" s="815"/>
      <c r="F3059" s="437"/>
      <c r="G3059" s="437"/>
      <c r="H3059" s="921" t="s">
        <v>1239</v>
      </c>
      <c r="I3059" s="923" t="s">
        <v>1249</v>
      </c>
      <c r="J3059" s="925" t="s">
        <v>1250</v>
      </c>
      <c r="K3059" s="925" t="s">
        <v>1242</v>
      </c>
    </row>
    <row r="3060" spans="1:11" ht="15">
      <c r="A3060" s="816"/>
      <c r="B3060" s="817"/>
      <c r="C3060" s="817"/>
      <c r="D3060" s="817"/>
      <c r="E3060" s="817"/>
      <c r="F3060" s="438"/>
      <c r="G3060" s="666"/>
      <c r="H3060" s="922"/>
      <c r="I3060" s="924"/>
      <c r="J3060" s="926"/>
      <c r="K3060" s="926"/>
    </row>
    <row r="3061" spans="1:11" ht="15.75" customHeight="1">
      <c r="A3061" s="439">
        <v>20002</v>
      </c>
      <c r="B3061" s="927" t="s">
        <v>1251</v>
      </c>
      <c r="C3061" s="927"/>
      <c r="D3061" s="927"/>
      <c r="E3061" s="927"/>
      <c r="F3061" s="927"/>
      <c r="G3061" s="928"/>
      <c r="H3061" s="440">
        <v>1</v>
      </c>
      <c r="I3061" s="441" t="s">
        <v>1252</v>
      </c>
      <c r="J3061" s="442">
        <v>24.3</v>
      </c>
      <c r="K3061" s="442">
        <v>24.3</v>
      </c>
    </row>
    <row r="3062" spans="1:11" ht="21.75" customHeight="1">
      <c r="A3062" s="443">
        <v>20003</v>
      </c>
      <c r="B3062" s="919" t="s">
        <v>1306</v>
      </c>
      <c r="C3062" s="919"/>
      <c r="D3062" s="919"/>
      <c r="E3062" s="919"/>
      <c r="F3062" s="919"/>
      <c r="G3062" s="920"/>
      <c r="H3062" s="440">
        <v>4</v>
      </c>
      <c r="I3062" s="441" t="s">
        <v>1252</v>
      </c>
      <c r="J3062" s="442">
        <v>15.22</v>
      </c>
      <c r="K3062" s="442">
        <v>60.88</v>
      </c>
    </row>
    <row r="3063" spans="1:11">
      <c r="A3063" s="443">
        <v>11</v>
      </c>
      <c r="B3063" s="919" t="s">
        <v>1255</v>
      </c>
      <c r="C3063" s="919"/>
      <c r="D3063" s="919"/>
      <c r="E3063" s="919"/>
      <c r="F3063" s="919"/>
      <c r="G3063" s="920"/>
      <c r="H3063" s="440">
        <v>1.1200000000000001</v>
      </c>
      <c r="I3063" s="441" t="s">
        <v>1256</v>
      </c>
      <c r="J3063" s="442">
        <v>0</v>
      </c>
      <c r="K3063" s="442">
        <v>0.95</v>
      </c>
    </row>
    <row r="3064" spans="1:11">
      <c r="A3064" s="443">
        <v>12</v>
      </c>
      <c r="B3064" s="919" t="s">
        <v>1258</v>
      </c>
      <c r="C3064" s="919"/>
      <c r="D3064" s="919"/>
      <c r="E3064" s="919"/>
      <c r="F3064" s="919"/>
      <c r="G3064" s="920"/>
      <c r="H3064" s="440">
        <v>9.6</v>
      </c>
      <c r="I3064" s="441" t="s">
        <v>1256</v>
      </c>
      <c r="J3064" s="442">
        <v>0</v>
      </c>
      <c r="K3064" s="442">
        <v>8.17</v>
      </c>
    </row>
    <row r="3065" spans="1:11">
      <c r="A3065" s="443">
        <v>13</v>
      </c>
      <c r="B3065" s="919" t="s">
        <v>1260</v>
      </c>
      <c r="C3065" s="919"/>
      <c r="D3065" s="919"/>
      <c r="E3065" s="919"/>
      <c r="F3065" s="919"/>
      <c r="G3065" s="920"/>
      <c r="H3065" s="440">
        <v>4.79</v>
      </c>
      <c r="I3065" s="441" t="s">
        <v>1256</v>
      </c>
      <c r="J3065" s="442">
        <v>0</v>
      </c>
      <c r="K3065" s="442">
        <v>4.08</v>
      </c>
    </row>
    <row r="3066" spans="1:11">
      <c r="A3066" s="443">
        <v>14</v>
      </c>
      <c r="B3066" s="919" t="s">
        <v>1262</v>
      </c>
      <c r="C3066" s="919"/>
      <c r="D3066" s="919"/>
      <c r="E3066" s="919"/>
      <c r="F3066" s="919"/>
      <c r="G3066" s="920"/>
      <c r="H3066" s="440">
        <v>5</v>
      </c>
      <c r="I3066" s="441" t="s">
        <v>1256</v>
      </c>
      <c r="J3066" s="442">
        <v>0</v>
      </c>
      <c r="K3066" s="442">
        <v>4.25</v>
      </c>
    </row>
    <row r="3067" spans="1:11">
      <c r="A3067" s="444"/>
      <c r="B3067" s="919"/>
      <c r="C3067" s="919"/>
      <c r="D3067" s="919"/>
      <c r="E3067" s="919"/>
      <c r="F3067" s="919"/>
      <c r="G3067" s="920"/>
      <c r="H3067" s="440"/>
      <c r="I3067" s="441"/>
      <c r="J3067" s="426"/>
      <c r="K3067" s="426"/>
    </row>
    <row r="3068" spans="1:11">
      <c r="A3068" s="445"/>
      <c r="B3068" s="879"/>
      <c r="C3068" s="879"/>
      <c r="D3068" s="879"/>
      <c r="E3068" s="879"/>
      <c r="F3068" s="879"/>
      <c r="G3068" s="880"/>
      <c r="H3068" s="446"/>
      <c r="I3068" s="447"/>
      <c r="J3068" s="434"/>
      <c r="K3068" s="434"/>
    </row>
    <row r="3069" spans="1:11" ht="15">
      <c r="A3069" s="448"/>
      <c r="C3069" s="667"/>
      <c r="D3069" s="833" t="s">
        <v>1263</v>
      </c>
      <c r="E3069" s="834"/>
      <c r="F3069" s="834"/>
      <c r="G3069" s="834"/>
      <c r="H3069" s="834"/>
      <c r="I3069" s="834"/>
      <c r="J3069" s="835"/>
      <c r="K3069" s="449">
        <v>102.63000000000001</v>
      </c>
    </row>
    <row r="3070" spans="1:11">
      <c r="A3070" s="448" t="s">
        <v>1264</v>
      </c>
      <c r="B3070" s="437"/>
      <c r="C3070" s="450">
        <v>2.1</v>
      </c>
      <c r="D3070" s="881" t="s">
        <v>1265</v>
      </c>
      <c r="E3070" s="882"/>
      <c r="F3070" s="882"/>
      <c r="G3070" s="882"/>
      <c r="H3070" s="882"/>
      <c r="I3070" s="882"/>
      <c r="J3070" s="883"/>
      <c r="K3070" s="449">
        <v>104.03000000000002</v>
      </c>
    </row>
    <row r="3071" spans="1:11">
      <c r="A3071" s="451"/>
      <c r="B3071" s="437"/>
      <c r="C3071" s="452"/>
      <c r="D3071" s="918" t="s">
        <v>1266</v>
      </c>
      <c r="E3071" s="918"/>
      <c r="F3071" s="834"/>
      <c r="G3071" s="834"/>
      <c r="H3071" s="834"/>
      <c r="I3071" s="834"/>
      <c r="J3071" s="835"/>
      <c r="K3071" s="449">
        <v>49.53</v>
      </c>
    </row>
    <row r="3072" spans="1:11">
      <c r="A3072" s="814" t="s">
        <v>1267</v>
      </c>
      <c r="B3072" s="815"/>
      <c r="C3072" s="815"/>
      <c r="D3072" s="815"/>
      <c r="E3072" s="815"/>
      <c r="F3072" s="818"/>
      <c r="G3072" s="820" t="s">
        <v>1268</v>
      </c>
      <c r="H3072" s="821"/>
      <c r="I3072" s="824" t="s">
        <v>1249</v>
      </c>
      <c r="J3072" s="813" t="s">
        <v>1269</v>
      </c>
      <c r="K3072" s="813" t="s">
        <v>1270</v>
      </c>
    </row>
    <row r="3073" spans="1:11">
      <c r="A3073" s="816"/>
      <c r="B3073" s="817"/>
      <c r="C3073" s="817"/>
      <c r="D3073" s="817"/>
      <c r="E3073" s="817"/>
      <c r="F3073" s="819"/>
      <c r="G3073" s="822"/>
      <c r="H3073" s="823"/>
      <c r="I3073" s="824"/>
      <c r="J3073" s="813"/>
      <c r="K3073" s="824"/>
    </row>
    <row r="3074" spans="1:11">
      <c r="A3074" s="444"/>
      <c r="B3074" s="421"/>
      <c r="C3074" s="421"/>
      <c r="D3074" s="421"/>
      <c r="E3074" s="421"/>
      <c r="F3074" s="414"/>
      <c r="G3074" s="825"/>
      <c r="H3074" s="826"/>
      <c r="I3074" s="453"/>
      <c r="J3074" s="454"/>
      <c r="K3074" s="455"/>
    </row>
    <row r="3075" spans="1:11">
      <c r="A3075" s="444"/>
      <c r="B3075" s="421"/>
      <c r="C3075" s="421"/>
      <c r="D3075" s="421"/>
      <c r="E3075" s="421"/>
      <c r="F3075" s="422"/>
      <c r="G3075" s="827"/>
      <c r="H3075" s="828"/>
      <c r="I3075" s="457"/>
      <c r="J3075" s="458"/>
      <c r="K3075" s="426"/>
    </row>
    <row r="3076" spans="1:11">
      <c r="A3076" s="444"/>
      <c r="B3076" s="421"/>
      <c r="C3076" s="421"/>
      <c r="D3076" s="421"/>
      <c r="E3076" s="421"/>
      <c r="F3076" s="422"/>
      <c r="G3076" s="827"/>
      <c r="H3076" s="828"/>
      <c r="I3076" s="457"/>
      <c r="J3076" s="458"/>
      <c r="K3076" s="426"/>
    </row>
    <row r="3077" spans="1:11">
      <c r="A3077" s="444"/>
      <c r="B3077" s="421"/>
      <c r="C3077" s="421"/>
      <c r="D3077" s="421"/>
      <c r="E3077" s="421"/>
      <c r="F3077" s="422"/>
      <c r="G3077" s="827"/>
      <c r="H3077" s="828"/>
      <c r="I3077" s="457"/>
      <c r="J3077" s="458"/>
      <c r="K3077" s="426"/>
    </row>
    <row r="3078" spans="1:11">
      <c r="A3078" s="833" t="s">
        <v>1271</v>
      </c>
      <c r="B3078" s="834"/>
      <c r="C3078" s="834"/>
      <c r="D3078" s="834"/>
      <c r="E3078" s="834"/>
      <c r="F3078" s="834"/>
      <c r="G3078" s="834"/>
      <c r="H3078" s="834"/>
      <c r="I3078" s="834"/>
      <c r="J3078" s="835"/>
      <c r="K3078" s="459"/>
    </row>
    <row r="3079" spans="1:11">
      <c r="A3079" s="814" t="s">
        <v>1272</v>
      </c>
      <c r="B3079" s="815"/>
      <c r="C3079" s="815"/>
      <c r="D3079" s="815"/>
      <c r="E3079" s="815"/>
      <c r="F3079" s="818"/>
      <c r="G3079" s="820" t="s">
        <v>1268</v>
      </c>
      <c r="H3079" s="821"/>
      <c r="I3079" s="824" t="s">
        <v>1249</v>
      </c>
      <c r="J3079" s="813" t="s">
        <v>1269</v>
      </c>
      <c r="K3079" s="813" t="s">
        <v>1270</v>
      </c>
    </row>
    <row r="3080" spans="1:11">
      <c r="A3080" s="816"/>
      <c r="B3080" s="817"/>
      <c r="C3080" s="817"/>
      <c r="D3080" s="817"/>
      <c r="E3080" s="817"/>
      <c r="F3080" s="819"/>
      <c r="G3080" s="822"/>
      <c r="H3080" s="823"/>
      <c r="I3080" s="824"/>
      <c r="J3080" s="813"/>
      <c r="K3080" s="824"/>
    </row>
    <row r="3081" spans="1:11">
      <c r="A3081" s="444"/>
      <c r="B3081" s="421"/>
      <c r="C3081" s="421"/>
      <c r="D3081" s="421"/>
      <c r="E3081" s="421"/>
      <c r="F3081" s="422"/>
      <c r="G3081" s="827"/>
      <c r="H3081" s="828"/>
      <c r="I3081" s="457"/>
      <c r="J3081" s="458"/>
      <c r="K3081" s="426"/>
    </row>
    <row r="3082" spans="1:11">
      <c r="A3082" s="444"/>
      <c r="B3082" s="421"/>
      <c r="C3082" s="421"/>
      <c r="D3082" s="421"/>
      <c r="E3082" s="421"/>
      <c r="F3082" s="422"/>
      <c r="G3082" s="827"/>
      <c r="H3082" s="828"/>
      <c r="I3082" s="457"/>
      <c r="J3082" s="458"/>
      <c r="K3082" s="426"/>
    </row>
    <row r="3083" spans="1:11">
      <c r="A3083" s="444"/>
      <c r="B3083" s="421"/>
      <c r="C3083" s="421"/>
      <c r="D3083" s="421"/>
      <c r="E3083" s="421"/>
      <c r="F3083" s="422"/>
      <c r="G3083" s="827"/>
      <c r="H3083" s="828"/>
      <c r="I3083" s="457"/>
      <c r="J3083" s="458"/>
      <c r="K3083" s="426"/>
    </row>
    <row r="3084" spans="1:11">
      <c r="A3084" s="445"/>
      <c r="B3084" s="429"/>
      <c r="C3084" s="429"/>
      <c r="D3084" s="429"/>
      <c r="E3084" s="429"/>
      <c r="F3084" s="430"/>
      <c r="G3084" s="831"/>
      <c r="H3084" s="832"/>
      <c r="I3084" s="460"/>
      <c r="J3084" s="461"/>
      <c r="K3084" s="434"/>
    </row>
    <row r="3085" spans="1:11">
      <c r="A3085" s="833" t="s">
        <v>1273</v>
      </c>
      <c r="B3085" s="834"/>
      <c r="C3085" s="834"/>
      <c r="D3085" s="834"/>
      <c r="E3085" s="834"/>
      <c r="F3085" s="834"/>
      <c r="G3085" s="834"/>
      <c r="H3085" s="834"/>
      <c r="I3085" s="834"/>
      <c r="J3085" s="835"/>
      <c r="K3085" s="459"/>
    </row>
    <row r="3086" spans="1:11">
      <c r="A3086" s="814" t="s">
        <v>1274</v>
      </c>
      <c r="B3086" s="815"/>
      <c r="C3086" s="815"/>
      <c r="D3086" s="815"/>
      <c r="E3086" s="815"/>
      <c r="F3086" s="818"/>
      <c r="G3086" s="820" t="s">
        <v>1268</v>
      </c>
      <c r="H3086" s="821"/>
      <c r="I3086" s="824" t="s">
        <v>1249</v>
      </c>
      <c r="J3086" s="813" t="s">
        <v>1269</v>
      </c>
      <c r="K3086" s="813" t="s">
        <v>1270</v>
      </c>
    </row>
    <row r="3087" spans="1:11">
      <c r="A3087" s="816"/>
      <c r="B3087" s="817"/>
      <c r="C3087" s="817"/>
      <c r="D3087" s="817"/>
      <c r="E3087" s="817"/>
      <c r="F3087" s="819"/>
      <c r="G3087" s="822"/>
      <c r="H3087" s="823"/>
      <c r="I3087" s="824"/>
      <c r="J3087" s="813"/>
      <c r="K3087" s="824"/>
    </row>
    <row r="3088" spans="1:11">
      <c r="A3088" s="444"/>
      <c r="B3088" s="421"/>
      <c r="C3088" s="421"/>
      <c r="D3088" s="421"/>
      <c r="E3088" s="421"/>
      <c r="F3088" s="422"/>
      <c r="G3088" s="827"/>
      <c r="H3088" s="828"/>
      <c r="I3088" s="457"/>
      <c r="J3088" s="458"/>
      <c r="K3088" s="426"/>
    </row>
    <row r="3089" spans="1:11">
      <c r="A3089" s="444"/>
      <c r="B3089" s="421"/>
      <c r="C3089" s="421"/>
      <c r="D3089" s="421"/>
      <c r="E3089" s="421"/>
      <c r="F3089" s="422"/>
      <c r="G3089" s="827"/>
      <c r="H3089" s="828"/>
      <c r="I3089" s="457"/>
      <c r="J3089" s="458"/>
      <c r="K3089" s="426"/>
    </row>
    <row r="3090" spans="1:11">
      <c r="A3090" s="444"/>
      <c r="B3090" s="421"/>
      <c r="C3090" s="421"/>
      <c r="D3090" s="421"/>
      <c r="E3090" s="421"/>
      <c r="F3090" s="422"/>
      <c r="G3090" s="827"/>
      <c r="H3090" s="828"/>
      <c r="I3090" s="457"/>
      <c r="J3090" s="458"/>
      <c r="K3090" s="426"/>
    </row>
    <row r="3091" spans="1:11">
      <c r="A3091" s="445"/>
      <c r="B3091" s="429"/>
      <c r="C3091" s="429"/>
      <c r="D3091" s="429"/>
      <c r="E3091" s="429"/>
      <c r="F3091" s="430"/>
      <c r="G3091" s="831"/>
      <c r="H3091" s="832"/>
      <c r="I3091" s="460"/>
      <c r="J3091" s="461"/>
      <c r="K3091" s="434"/>
    </row>
    <row r="3092" spans="1:11">
      <c r="A3092" s="833" t="s">
        <v>1275</v>
      </c>
      <c r="B3092" s="834"/>
      <c r="C3092" s="834"/>
      <c r="D3092" s="834"/>
      <c r="E3092" s="834"/>
      <c r="F3092" s="834"/>
      <c r="G3092" s="834"/>
      <c r="H3092" s="834"/>
      <c r="I3092" s="834"/>
      <c r="J3092" s="835"/>
      <c r="K3092" s="459"/>
    </row>
    <row r="3093" spans="1:11">
      <c r="A3093" s="814" t="s">
        <v>1276</v>
      </c>
      <c r="B3093" s="869"/>
      <c r="C3093" s="872" t="s">
        <v>1277</v>
      </c>
      <c r="D3093" s="462" t="s">
        <v>984</v>
      </c>
      <c r="E3093" s="874" t="s">
        <v>889</v>
      </c>
      <c r="F3093" s="874"/>
      <c r="G3093" s="875"/>
      <c r="H3093" s="876" t="s">
        <v>1278</v>
      </c>
      <c r="I3093" s="877"/>
      <c r="J3093" s="878"/>
      <c r="K3093" s="829" t="s">
        <v>1279</v>
      </c>
    </row>
    <row r="3094" spans="1:11">
      <c r="A3094" s="870"/>
      <c r="B3094" s="871"/>
      <c r="C3094" s="873"/>
      <c r="D3094" s="464"/>
      <c r="E3094" s="463" t="s">
        <v>1280</v>
      </c>
      <c r="F3094" s="465" t="s">
        <v>1281</v>
      </c>
      <c r="G3094" s="466" t="s">
        <v>1282</v>
      </c>
      <c r="H3094" s="463" t="s">
        <v>1280</v>
      </c>
      <c r="I3094" s="465" t="s">
        <v>1281</v>
      </c>
      <c r="J3094" s="465" t="s">
        <v>1282</v>
      </c>
      <c r="K3094" s="830"/>
    </row>
    <row r="3095" spans="1:11">
      <c r="A3095" s="467"/>
      <c r="B3095" s="414"/>
      <c r="C3095" s="468"/>
      <c r="D3095" s="469"/>
      <c r="E3095" s="470"/>
      <c r="F3095" s="471"/>
      <c r="G3095" s="472"/>
      <c r="H3095" s="456"/>
      <c r="I3095" s="456"/>
      <c r="J3095" s="473"/>
      <c r="K3095" s="455"/>
    </row>
    <row r="3096" spans="1:11">
      <c r="A3096" s="444"/>
      <c r="B3096" s="421"/>
      <c r="C3096" s="468"/>
      <c r="D3096" s="474"/>
      <c r="E3096" s="475"/>
      <c r="F3096" s="476"/>
      <c r="G3096" s="477"/>
      <c r="H3096" s="456"/>
      <c r="I3096" s="456"/>
      <c r="J3096" s="473"/>
      <c r="K3096" s="426"/>
    </row>
    <row r="3097" spans="1:11">
      <c r="A3097" s="444"/>
      <c r="B3097" s="421"/>
      <c r="C3097" s="468"/>
      <c r="D3097" s="474"/>
      <c r="E3097" s="475"/>
      <c r="F3097" s="476"/>
      <c r="G3097" s="477"/>
      <c r="H3097" s="456"/>
      <c r="I3097" s="456"/>
      <c r="J3097" s="473"/>
      <c r="K3097" s="426"/>
    </row>
    <row r="3098" spans="1:11">
      <c r="A3098" s="445"/>
      <c r="B3098" s="429"/>
      <c r="C3098" s="478"/>
      <c r="D3098" s="479"/>
      <c r="E3098" s="480"/>
      <c r="F3098" s="481"/>
      <c r="G3098" s="482"/>
      <c r="H3098" s="456"/>
      <c r="I3098" s="456"/>
      <c r="J3098" s="473"/>
      <c r="K3098" s="434"/>
    </row>
    <row r="3099" spans="1:11">
      <c r="A3099" s="811" t="s">
        <v>1283</v>
      </c>
      <c r="B3099" s="809"/>
      <c r="C3099" s="809"/>
      <c r="D3099" s="812"/>
      <c r="E3099" s="809"/>
      <c r="F3099" s="809"/>
      <c r="G3099" s="809"/>
      <c r="H3099" s="809"/>
      <c r="I3099" s="809"/>
      <c r="J3099" s="810"/>
      <c r="K3099" s="459"/>
    </row>
    <row r="3100" spans="1:11">
      <c r="A3100" s="808" t="s">
        <v>1284</v>
      </c>
      <c r="B3100" s="809"/>
      <c r="C3100" s="809"/>
      <c r="D3100" s="809"/>
      <c r="E3100" s="809"/>
      <c r="F3100" s="809"/>
      <c r="G3100" s="809"/>
      <c r="H3100" s="809"/>
      <c r="I3100" s="809"/>
      <c r="J3100" s="810"/>
      <c r="K3100" s="449">
        <v>49.53</v>
      </c>
    </row>
    <row r="3101" spans="1:11">
      <c r="A3101" s="808" t="s">
        <v>1225</v>
      </c>
      <c r="B3101" s="809"/>
      <c r="C3101" s="809"/>
      <c r="D3101" s="809"/>
      <c r="E3101" s="809"/>
      <c r="F3101" s="809"/>
      <c r="G3101" s="809"/>
      <c r="H3101" s="809"/>
      <c r="I3101" s="809"/>
      <c r="J3101" s="810"/>
      <c r="K3101" s="449">
        <v>10.199999999999999</v>
      </c>
    </row>
    <row r="3102" spans="1:11">
      <c r="A3102" s="808" t="s">
        <v>1285</v>
      </c>
      <c r="B3102" s="809"/>
      <c r="C3102" s="809"/>
      <c r="D3102" s="809"/>
      <c r="E3102" s="809"/>
      <c r="F3102" s="809"/>
      <c r="G3102" s="809"/>
      <c r="H3102" s="809"/>
      <c r="I3102" s="809"/>
      <c r="J3102" s="810"/>
      <c r="K3102" s="449">
        <v>59.730000000000004</v>
      </c>
    </row>
    <row r="3105" spans="1:11">
      <c r="A3105" s="937" t="s">
        <v>1226</v>
      </c>
      <c r="B3105" s="938"/>
      <c r="C3105" s="938"/>
      <c r="D3105" s="938"/>
      <c r="E3105" s="938"/>
      <c r="F3105" s="938"/>
      <c r="G3105" s="938"/>
      <c r="H3105" s="938"/>
      <c r="I3105" s="938"/>
      <c r="J3105" s="938"/>
      <c r="K3105" s="939"/>
    </row>
    <row r="3106" spans="1:11">
      <c r="A3106" s="393" t="s">
        <v>1227</v>
      </c>
      <c r="B3106" s="394"/>
      <c r="C3106" s="940"/>
      <c r="D3106" s="940"/>
      <c r="E3106" s="940"/>
      <c r="F3106" s="940"/>
      <c r="G3106" s="940"/>
      <c r="H3106" s="940"/>
      <c r="I3106" s="940"/>
      <c r="J3106" s="940"/>
      <c r="K3106" s="941"/>
    </row>
    <row r="3107" spans="1:11">
      <c r="A3107" s="393" t="s">
        <v>1228</v>
      </c>
      <c r="B3107" s="394"/>
      <c r="C3107" s="395" t="s">
        <v>1229</v>
      </c>
      <c r="E3107" s="942"/>
      <c r="F3107" s="942"/>
      <c r="G3107" s="942"/>
      <c r="H3107" s="397"/>
      <c r="I3107" s="395" t="s">
        <v>1230</v>
      </c>
      <c r="J3107" s="943"/>
      <c r="K3107" s="944"/>
    </row>
    <row r="3108" spans="1:11">
      <c r="A3108" s="398" t="s">
        <v>1231</v>
      </c>
      <c r="B3108" s="399" t="s">
        <v>1471</v>
      </c>
      <c r="C3108" s="400"/>
      <c r="D3108" s="400"/>
      <c r="E3108" s="400"/>
      <c r="F3108" s="400"/>
      <c r="G3108" s="400"/>
      <c r="H3108" s="400"/>
      <c r="I3108" s="400"/>
      <c r="J3108" s="400"/>
      <c r="K3108" s="401"/>
    </row>
    <row r="3109" spans="1:11">
      <c r="A3109" s="402" t="s">
        <v>1233</v>
      </c>
      <c r="B3109" s="403"/>
      <c r="D3109" s="404"/>
      <c r="E3109" s="404"/>
      <c r="F3109" s="404"/>
      <c r="G3109" s="404"/>
      <c r="H3109" s="404"/>
      <c r="I3109" s="405"/>
      <c r="J3109" s="406" t="s">
        <v>1234</v>
      </c>
      <c r="K3109" s="407"/>
    </row>
    <row r="3110" spans="1:11">
      <c r="A3110" s="929" t="s">
        <v>1472</v>
      </c>
      <c r="B3110" s="930"/>
      <c r="C3110" s="930"/>
      <c r="D3110" s="930"/>
      <c r="E3110" s="930"/>
      <c r="F3110" s="930"/>
      <c r="G3110" s="930"/>
      <c r="H3110" s="930"/>
      <c r="I3110" s="931"/>
      <c r="J3110" s="408" t="s">
        <v>1236</v>
      </c>
      <c r="K3110" s="407" t="s">
        <v>1237</v>
      </c>
    </row>
    <row r="3111" spans="1:11">
      <c r="A3111" s="870" t="s">
        <v>1238</v>
      </c>
      <c r="B3111" s="932"/>
      <c r="C3111" s="815"/>
      <c r="D3111" s="815"/>
      <c r="E3111" s="869"/>
      <c r="F3111" s="409" t="s">
        <v>1239</v>
      </c>
      <c r="G3111" s="933" t="s">
        <v>1240</v>
      </c>
      <c r="H3111" s="934"/>
      <c r="I3111" s="830" t="s">
        <v>1241</v>
      </c>
      <c r="J3111" s="830"/>
      <c r="K3111" s="925" t="s">
        <v>1242</v>
      </c>
    </row>
    <row r="3112" spans="1:11" ht="23.25" customHeight="1">
      <c r="A3112" s="870"/>
      <c r="B3112" s="932"/>
      <c r="C3112" s="932"/>
      <c r="D3112" s="932"/>
      <c r="E3112" s="871"/>
      <c r="F3112" s="409"/>
      <c r="G3112" s="409" t="s">
        <v>1243</v>
      </c>
      <c r="H3112" s="410" t="s">
        <v>1244</v>
      </c>
      <c r="I3112" s="409" t="s">
        <v>1245</v>
      </c>
      <c r="J3112" s="409" t="s">
        <v>1244</v>
      </c>
      <c r="K3112" s="926"/>
    </row>
    <row r="3113" spans="1:11">
      <c r="A3113" s="498"/>
      <c r="B3113" s="413"/>
      <c r="C3113" s="413"/>
      <c r="D3113" s="413"/>
      <c r="E3113" s="414"/>
      <c r="F3113" s="415"/>
      <c r="G3113" s="499"/>
      <c r="H3113" s="500"/>
      <c r="I3113" s="455"/>
      <c r="J3113" s="455"/>
      <c r="K3113" s="501"/>
    </row>
    <row r="3114" spans="1:11">
      <c r="A3114" s="420"/>
      <c r="B3114" s="421"/>
      <c r="C3114" s="421"/>
      <c r="D3114" s="421"/>
      <c r="E3114" s="422"/>
      <c r="F3114" s="423"/>
      <c r="G3114" s="424"/>
      <c r="H3114" s="425"/>
      <c r="I3114" s="426"/>
      <c r="J3114" s="426"/>
      <c r="K3114" s="427"/>
    </row>
    <row r="3115" spans="1:11" s="194" customFormat="1">
      <c r="A3115" s="420"/>
      <c r="B3115" s="421"/>
      <c r="C3115" s="421"/>
      <c r="D3115" s="421"/>
      <c r="E3115" s="422"/>
      <c r="F3115" s="423"/>
      <c r="G3115" s="424"/>
      <c r="H3115" s="425"/>
      <c r="I3115" s="426"/>
      <c r="J3115" s="426"/>
      <c r="K3115" s="427"/>
    </row>
    <row r="3116" spans="1:11" s="194" customFormat="1">
      <c r="A3116" s="420"/>
      <c r="B3116" s="421"/>
      <c r="C3116" s="421"/>
      <c r="D3116" s="421"/>
      <c r="E3116" s="422"/>
      <c r="F3116" s="423"/>
      <c r="G3116" s="424"/>
      <c r="H3116" s="425"/>
      <c r="I3116" s="426"/>
      <c r="J3116" s="426"/>
      <c r="K3116" s="427"/>
    </row>
    <row r="3117" spans="1:11" s="194" customFormat="1">
      <c r="A3117" s="420"/>
      <c r="B3117" s="421"/>
      <c r="C3117" s="421"/>
      <c r="D3117" s="421"/>
      <c r="E3117" s="422"/>
      <c r="F3117" s="423"/>
      <c r="G3117" s="424"/>
      <c r="H3117" s="425"/>
      <c r="I3117" s="426"/>
      <c r="J3117" s="426"/>
      <c r="K3117" s="427"/>
    </row>
    <row r="3118" spans="1:11" s="194" customFormat="1">
      <c r="A3118" s="420"/>
      <c r="B3118" s="421"/>
      <c r="C3118" s="421"/>
      <c r="D3118" s="421"/>
      <c r="E3118" s="422"/>
      <c r="F3118" s="423"/>
      <c r="G3118" s="424"/>
      <c r="H3118" s="425"/>
      <c r="I3118" s="426"/>
      <c r="J3118" s="426"/>
      <c r="K3118" s="427"/>
    </row>
    <row r="3119" spans="1:11" s="194" customFormat="1">
      <c r="A3119" s="420"/>
      <c r="B3119" s="421"/>
      <c r="C3119" s="421"/>
      <c r="D3119" s="421"/>
      <c r="E3119" s="422"/>
      <c r="F3119" s="423"/>
      <c r="G3119" s="424"/>
      <c r="H3119" s="425"/>
      <c r="I3119" s="426"/>
      <c r="J3119" s="426"/>
      <c r="K3119" s="427"/>
    </row>
    <row r="3120" spans="1:11" s="194" customFormat="1">
      <c r="A3120" s="428"/>
      <c r="B3120" s="429"/>
      <c r="C3120" s="429"/>
      <c r="D3120" s="429"/>
      <c r="E3120" s="430"/>
      <c r="F3120" s="431"/>
      <c r="G3120" s="432"/>
      <c r="H3120" s="433"/>
      <c r="I3120" s="434"/>
      <c r="J3120" s="434"/>
      <c r="K3120" s="435"/>
    </row>
    <row r="3121" spans="1:11" s="194" customFormat="1">
      <c r="A3121" s="935" t="s">
        <v>1247</v>
      </c>
      <c r="B3121" s="936"/>
      <c r="C3121" s="936"/>
      <c r="D3121" s="936"/>
      <c r="E3121" s="936"/>
      <c r="F3121" s="834"/>
      <c r="G3121" s="834"/>
      <c r="H3121" s="834"/>
      <c r="I3121" s="834"/>
      <c r="J3121" s="835"/>
      <c r="K3121" s="502"/>
    </row>
    <row r="3122" spans="1:11" s="194" customFormat="1">
      <c r="A3122" s="814" t="s">
        <v>1248</v>
      </c>
      <c r="B3122" s="815"/>
      <c r="C3122" s="815"/>
      <c r="D3122" s="815"/>
      <c r="E3122" s="815"/>
      <c r="F3122" s="437"/>
      <c r="G3122" s="437"/>
      <c r="H3122" s="921" t="s">
        <v>1239</v>
      </c>
      <c r="I3122" s="923" t="s">
        <v>1249</v>
      </c>
      <c r="J3122" s="925" t="s">
        <v>1250</v>
      </c>
      <c r="K3122" s="925" t="s">
        <v>1242</v>
      </c>
    </row>
    <row r="3123" spans="1:11" ht="15">
      <c r="A3123" s="816"/>
      <c r="B3123" s="817"/>
      <c r="C3123" s="817"/>
      <c r="D3123" s="817"/>
      <c r="E3123" s="817"/>
      <c r="F3123" s="438"/>
      <c r="G3123" s="666"/>
      <c r="H3123" s="922"/>
      <c r="I3123" s="924"/>
      <c r="J3123" s="926"/>
      <c r="K3123" s="926"/>
    </row>
    <row r="3124" spans="1:11" ht="15.75" customHeight="1">
      <c r="A3124" s="439">
        <v>20002</v>
      </c>
      <c r="B3124" s="927" t="s">
        <v>1251</v>
      </c>
      <c r="C3124" s="927"/>
      <c r="D3124" s="927"/>
      <c r="E3124" s="927"/>
      <c r="F3124" s="927"/>
      <c r="G3124" s="928"/>
      <c r="H3124" s="440">
        <v>1</v>
      </c>
      <c r="I3124" s="441" t="s">
        <v>1252</v>
      </c>
      <c r="J3124" s="442">
        <v>24.3</v>
      </c>
      <c r="K3124" s="442">
        <v>24.3</v>
      </c>
    </row>
    <row r="3125" spans="1:11">
      <c r="A3125" s="443">
        <v>20031</v>
      </c>
      <c r="B3125" s="919" t="s">
        <v>1253</v>
      </c>
      <c r="C3125" s="919"/>
      <c r="D3125" s="919"/>
      <c r="E3125" s="919"/>
      <c r="F3125" s="919"/>
      <c r="G3125" s="920"/>
      <c r="H3125" s="440">
        <v>4</v>
      </c>
      <c r="I3125" s="441" t="s">
        <v>1252</v>
      </c>
      <c r="J3125" s="442">
        <v>13.64</v>
      </c>
      <c r="K3125" s="442">
        <v>54.56</v>
      </c>
    </row>
    <row r="3126" spans="1:11">
      <c r="A3126" s="443">
        <v>11</v>
      </c>
      <c r="B3126" s="919" t="s">
        <v>1255</v>
      </c>
      <c r="C3126" s="919"/>
      <c r="D3126" s="919"/>
      <c r="E3126" s="919"/>
      <c r="F3126" s="919"/>
      <c r="G3126" s="920"/>
      <c r="H3126" s="440">
        <v>1.1200000000000001</v>
      </c>
      <c r="I3126" s="441" t="s">
        <v>1256</v>
      </c>
      <c r="J3126" s="442">
        <v>0</v>
      </c>
      <c r="K3126" s="442">
        <v>0.88</v>
      </c>
    </row>
    <row r="3127" spans="1:11">
      <c r="A3127" s="443">
        <v>12</v>
      </c>
      <c r="B3127" s="919" t="s">
        <v>1258</v>
      </c>
      <c r="C3127" s="919"/>
      <c r="D3127" s="919"/>
      <c r="E3127" s="919"/>
      <c r="F3127" s="919"/>
      <c r="G3127" s="920"/>
      <c r="H3127" s="440">
        <v>9.6</v>
      </c>
      <c r="I3127" s="441" t="s">
        <v>1256</v>
      </c>
      <c r="J3127" s="442">
        <v>0</v>
      </c>
      <c r="K3127" s="442">
        <v>7.57</v>
      </c>
    </row>
    <row r="3128" spans="1:11">
      <c r="A3128" s="443">
        <v>13</v>
      </c>
      <c r="B3128" s="919" t="s">
        <v>1260</v>
      </c>
      <c r="C3128" s="919"/>
      <c r="D3128" s="919"/>
      <c r="E3128" s="919"/>
      <c r="F3128" s="919"/>
      <c r="G3128" s="920"/>
      <c r="H3128" s="440">
        <v>4.79</v>
      </c>
      <c r="I3128" s="441" t="s">
        <v>1256</v>
      </c>
      <c r="J3128" s="442">
        <v>0</v>
      </c>
      <c r="K3128" s="442">
        <v>3.77</v>
      </c>
    </row>
    <row r="3129" spans="1:11">
      <c r="A3129" s="443">
        <v>14</v>
      </c>
      <c r="B3129" s="919" t="s">
        <v>1262</v>
      </c>
      <c r="C3129" s="919"/>
      <c r="D3129" s="919"/>
      <c r="E3129" s="919"/>
      <c r="F3129" s="919"/>
      <c r="G3129" s="920"/>
      <c r="H3129" s="440">
        <v>5</v>
      </c>
      <c r="I3129" s="441" t="s">
        <v>1256</v>
      </c>
      <c r="J3129" s="442">
        <v>0</v>
      </c>
      <c r="K3129" s="442">
        <v>3.94</v>
      </c>
    </row>
    <row r="3130" spans="1:11">
      <c r="A3130" s="444"/>
      <c r="B3130" s="919"/>
      <c r="C3130" s="919"/>
      <c r="D3130" s="919"/>
      <c r="E3130" s="919"/>
      <c r="F3130" s="919"/>
      <c r="G3130" s="920"/>
      <c r="H3130" s="440"/>
      <c r="I3130" s="441"/>
      <c r="J3130" s="426"/>
      <c r="K3130" s="426"/>
    </row>
    <row r="3131" spans="1:11">
      <c r="A3131" s="445"/>
      <c r="B3131" s="879"/>
      <c r="C3131" s="879"/>
      <c r="D3131" s="879"/>
      <c r="E3131" s="879"/>
      <c r="F3131" s="879"/>
      <c r="G3131" s="880"/>
      <c r="H3131" s="446"/>
      <c r="I3131" s="447"/>
      <c r="J3131" s="434"/>
      <c r="K3131" s="434"/>
    </row>
    <row r="3132" spans="1:11" ht="15">
      <c r="A3132" s="448"/>
      <c r="C3132" s="667"/>
      <c r="D3132" s="833" t="s">
        <v>1263</v>
      </c>
      <c r="E3132" s="834"/>
      <c r="F3132" s="834"/>
      <c r="G3132" s="834"/>
      <c r="H3132" s="834"/>
      <c r="I3132" s="834"/>
      <c r="J3132" s="835"/>
      <c r="K3132" s="449">
        <v>95.02</v>
      </c>
    </row>
    <row r="3133" spans="1:11">
      <c r="A3133" s="448" t="s">
        <v>1264</v>
      </c>
      <c r="B3133" s="437"/>
      <c r="C3133" s="450">
        <v>2000</v>
      </c>
      <c r="D3133" s="881" t="s">
        <v>1265</v>
      </c>
      <c r="E3133" s="882"/>
      <c r="F3133" s="882"/>
      <c r="G3133" s="882"/>
      <c r="H3133" s="882"/>
      <c r="I3133" s="882"/>
      <c r="J3133" s="883"/>
      <c r="K3133" s="449">
        <v>95.02</v>
      </c>
    </row>
    <row r="3134" spans="1:11">
      <c r="A3134" s="451"/>
      <c r="B3134" s="437"/>
      <c r="C3134" s="452"/>
      <c r="D3134" s="918" t="s">
        <v>1266</v>
      </c>
      <c r="E3134" s="918"/>
      <c r="F3134" s="834"/>
      <c r="G3134" s="834"/>
      <c r="H3134" s="834"/>
      <c r="I3134" s="834"/>
      <c r="J3134" s="835"/>
      <c r="K3134" s="449">
        <v>0.04</v>
      </c>
    </row>
    <row r="3135" spans="1:11">
      <c r="A3135" s="814" t="s">
        <v>1267</v>
      </c>
      <c r="B3135" s="815"/>
      <c r="C3135" s="815"/>
      <c r="D3135" s="815"/>
      <c r="E3135" s="815"/>
      <c r="F3135" s="818"/>
      <c r="G3135" s="820" t="s">
        <v>1268</v>
      </c>
      <c r="H3135" s="821"/>
      <c r="I3135" s="824" t="s">
        <v>1249</v>
      </c>
      <c r="J3135" s="813" t="s">
        <v>1269</v>
      </c>
      <c r="K3135" s="813" t="s">
        <v>1270</v>
      </c>
    </row>
    <row r="3136" spans="1:11">
      <c r="A3136" s="816"/>
      <c r="B3136" s="817"/>
      <c r="C3136" s="817"/>
      <c r="D3136" s="817"/>
      <c r="E3136" s="817"/>
      <c r="F3136" s="819"/>
      <c r="G3136" s="822"/>
      <c r="H3136" s="823"/>
      <c r="I3136" s="824"/>
      <c r="J3136" s="813"/>
      <c r="K3136" s="824"/>
    </row>
    <row r="3137" spans="1:11">
      <c r="A3137" s="443">
        <v>10049</v>
      </c>
      <c r="B3137" s="421" t="s">
        <v>1473</v>
      </c>
      <c r="C3137" s="421"/>
      <c r="D3137" s="421"/>
      <c r="E3137" s="421"/>
      <c r="F3137" s="414"/>
      <c r="G3137" s="825">
        <v>0.05</v>
      </c>
      <c r="H3137" s="826"/>
      <c r="I3137" s="453" t="s">
        <v>1295</v>
      </c>
      <c r="J3137" s="442">
        <v>37.450000000000003</v>
      </c>
      <c r="K3137" s="418">
        <v>1.87</v>
      </c>
    </row>
    <row r="3138" spans="1:11">
      <c r="A3138" s="444"/>
      <c r="B3138" s="421"/>
      <c r="C3138" s="421"/>
      <c r="D3138" s="421"/>
      <c r="E3138" s="421"/>
      <c r="F3138" s="422"/>
      <c r="G3138" s="827"/>
      <c r="H3138" s="828"/>
      <c r="I3138" s="457"/>
      <c r="J3138" s="458"/>
      <c r="K3138" s="426"/>
    </row>
    <row r="3139" spans="1:11">
      <c r="A3139" s="444"/>
      <c r="B3139" s="421"/>
      <c r="C3139" s="421"/>
      <c r="D3139" s="421"/>
      <c r="E3139" s="421"/>
      <c r="F3139" s="422"/>
      <c r="G3139" s="827"/>
      <c r="H3139" s="828"/>
      <c r="I3139" s="457"/>
      <c r="J3139" s="458"/>
      <c r="K3139" s="426"/>
    </row>
    <row r="3140" spans="1:11">
      <c r="A3140" s="444"/>
      <c r="B3140" s="421"/>
      <c r="C3140" s="421"/>
      <c r="D3140" s="421"/>
      <c r="E3140" s="421"/>
      <c r="F3140" s="422"/>
      <c r="G3140" s="827"/>
      <c r="H3140" s="828"/>
      <c r="I3140" s="457"/>
      <c r="J3140" s="458"/>
      <c r="K3140" s="426"/>
    </row>
    <row r="3141" spans="1:11">
      <c r="A3141" s="833" t="s">
        <v>1271</v>
      </c>
      <c r="B3141" s="834"/>
      <c r="C3141" s="834"/>
      <c r="D3141" s="834"/>
      <c r="E3141" s="834"/>
      <c r="F3141" s="834"/>
      <c r="G3141" s="834"/>
      <c r="H3141" s="834"/>
      <c r="I3141" s="834"/>
      <c r="J3141" s="835"/>
      <c r="K3141" s="449">
        <v>1.87</v>
      </c>
    </row>
    <row r="3142" spans="1:11">
      <c r="A3142" s="814" t="s">
        <v>1272</v>
      </c>
      <c r="B3142" s="815"/>
      <c r="C3142" s="815"/>
      <c r="D3142" s="815"/>
      <c r="E3142" s="815"/>
      <c r="F3142" s="818"/>
      <c r="G3142" s="820" t="s">
        <v>1268</v>
      </c>
      <c r="H3142" s="821"/>
      <c r="I3142" s="824" t="s">
        <v>1249</v>
      </c>
      <c r="J3142" s="813" t="s">
        <v>1269</v>
      </c>
      <c r="K3142" s="813" t="s">
        <v>1270</v>
      </c>
    </row>
    <row r="3143" spans="1:11">
      <c r="A3143" s="816"/>
      <c r="B3143" s="817"/>
      <c r="C3143" s="817"/>
      <c r="D3143" s="817"/>
      <c r="E3143" s="817"/>
      <c r="F3143" s="819"/>
      <c r="G3143" s="822"/>
      <c r="H3143" s="823"/>
      <c r="I3143" s="824"/>
      <c r="J3143" s="813"/>
      <c r="K3143" s="824"/>
    </row>
    <row r="3144" spans="1:11">
      <c r="A3144" s="444"/>
      <c r="B3144" s="421"/>
      <c r="C3144" s="421"/>
      <c r="D3144" s="421"/>
      <c r="E3144" s="421"/>
      <c r="F3144" s="422"/>
      <c r="G3144" s="827"/>
      <c r="H3144" s="828"/>
      <c r="I3144" s="457"/>
      <c r="J3144" s="458"/>
      <c r="K3144" s="426"/>
    </row>
    <row r="3145" spans="1:11">
      <c r="A3145" s="444"/>
      <c r="B3145" s="421"/>
      <c r="C3145" s="421"/>
      <c r="D3145" s="421"/>
      <c r="E3145" s="421"/>
      <c r="F3145" s="422"/>
      <c r="G3145" s="827"/>
      <c r="H3145" s="828"/>
      <c r="I3145" s="457"/>
      <c r="J3145" s="458"/>
      <c r="K3145" s="426"/>
    </row>
    <row r="3146" spans="1:11">
      <c r="A3146" s="444"/>
      <c r="B3146" s="421"/>
      <c r="C3146" s="421"/>
      <c r="D3146" s="421"/>
      <c r="E3146" s="421"/>
      <c r="F3146" s="422"/>
      <c r="G3146" s="827"/>
      <c r="H3146" s="828"/>
      <c r="I3146" s="457"/>
      <c r="J3146" s="458"/>
      <c r="K3146" s="426"/>
    </row>
    <row r="3147" spans="1:11">
      <c r="A3147" s="445"/>
      <c r="B3147" s="429"/>
      <c r="C3147" s="429"/>
      <c r="D3147" s="429"/>
      <c r="E3147" s="429"/>
      <c r="F3147" s="430"/>
      <c r="G3147" s="831"/>
      <c r="H3147" s="832"/>
      <c r="I3147" s="460"/>
      <c r="J3147" s="461"/>
      <c r="K3147" s="434"/>
    </row>
    <row r="3148" spans="1:11">
      <c r="A3148" s="833" t="s">
        <v>1273</v>
      </c>
      <c r="B3148" s="834"/>
      <c r="C3148" s="834"/>
      <c r="D3148" s="834"/>
      <c r="E3148" s="834"/>
      <c r="F3148" s="834"/>
      <c r="G3148" s="834"/>
      <c r="H3148" s="834"/>
      <c r="I3148" s="834"/>
      <c r="J3148" s="835"/>
      <c r="K3148" s="459"/>
    </row>
    <row r="3149" spans="1:11">
      <c r="A3149" s="814" t="s">
        <v>1274</v>
      </c>
      <c r="B3149" s="815"/>
      <c r="C3149" s="815"/>
      <c r="D3149" s="815"/>
      <c r="E3149" s="815"/>
      <c r="F3149" s="818"/>
      <c r="G3149" s="820" t="s">
        <v>1268</v>
      </c>
      <c r="H3149" s="821"/>
      <c r="I3149" s="824" t="s">
        <v>1249</v>
      </c>
      <c r="J3149" s="813" t="s">
        <v>1269</v>
      </c>
      <c r="K3149" s="813" t="s">
        <v>1270</v>
      </c>
    </row>
    <row r="3150" spans="1:11">
      <c r="A3150" s="816"/>
      <c r="B3150" s="817"/>
      <c r="C3150" s="817"/>
      <c r="D3150" s="817"/>
      <c r="E3150" s="817"/>
      <c r="F3150" s="819"/>
      <c r="G3150" s="822"/>
      <c r="H3150" s="823"/>
      <c r="I3150" s="824"/>
      <c r="J3150" s="813"/>
      <c r="K3150" s="824"/>
    </row>
    <row r="3151" spans="1:11">
      <c r="A3151" s="444"/>
      <c r="B3151" s="421"/>
      <c r="C3151" s="421"/>
      <c r="D3151" s="421"/>
      <c r="E3151" s="421"/>
      <c r="F3151" s="422"/>
      <c r="G3151" s="827"/>
      <c r="H3151" s="828"/>
      <c r="I3151" s="457"/>
      <c r="J3151" s="458"/>
      <c r="K3151" s="426"/>
    </row>
    <row r="3152" spans="1:11">
      <c r="A3152" s="444"/>
      <c r="B3152" s="421"/>
      <c r="C3152" s="421"/>
      <c r="D3152" s="421"/>
      <c r="E3152" s="421"/>
      <c r="F3152" s="422"/>
      <c r="G3152" s="827"/>
      <c r="H3152" s="828"/>
      <c r="I3152" s="457"/>
      <c r="J3152" s="458"/>
      <c r="K3152" s="426"/>
    </row>
    <row r="3153" spans="1:11">
      <c r="A3153" s="444"/>
      <c r="B3153" s="421"/>
      <c r="C3153" s="421"/>
      <c r="D3153" s="421"/>
      <c r="E3153" s="421"/>
      <c r="F3153" s="422"/>
      <c r="G3153" s="827"/>
      <c r="H3153" s="828"/>
      <c r="I3153" s="457"/>
      <c r="J3153" s="458"/>
      <c r="K3153" s="426"/>
    </row>
    <row r="3154" spans="1:11">
      <c r="A3154" s="445"/>
      <c r="B3154" s="429"/>
      <c r="C3154" s="429"/>
      <c r="D3154" s="429"/>
      <c r="E3154" s="429"/>
      <c r="F3154" s="430"/>
      <c r="G3154" s="831"/>
      <c r="H3154" s="832"/>
      <c r="I3154" s="460"/>
      <c r="J3154" s="461"/>
      <c r="K3154" s="434"/>
    </row>
    <row r="3155" spans="1:11">
      <c r="A3155" s="833" t="s">
        <v>1275</v>
      </c>
      <c r="B3155" s="834"/>
      <c r="C3155" s="834"/>
      <c r="D3155" s="834"/>
      <c r="E3155" s="834"/>
      <c r="F3155" s="834"/>
      <c r="G3155" s="834"/>
      <c r="H3155" s="834"/>
      <c r="I3155" s="834"/>
      <c r="J3155" s="835"/>
      <c r="K3155" s="459"/>
    </row>
    <row r="3156" spans="1:11">
      <c r="A3156" s="814" t="s">
        <v>1276</v>
      </c>
      <c r="B3156" s="869"/>
      <c r="C3156" s="872" t="s">
        <v>1277</v>
      </c>
      <c r="D3156" s="462" t="s">
        <v>984</v>
      </c>
      <c r="E3156" s="874" t="s">
        <v>889</v>
      </c>
      <c r="F3156" s="874"/>
      <c r="G3156" s="875"/>
      <c r="H3156" s="876" t="s">
        <v>1278</v>
      </c>
      <c r="I3156" s="877"/>
      <c r="J3156" s="878"/>
      <c r="K3156" s="829" t="s">
        <v>1279</v>
      </c>
    </row>
    <row r="3157" spans="1:11">
      <c r="A3157" s="870"/>
      <c r="B3157" s="871"/>
      <c r="C3157" s="873"/>
      <c r="D3157" s="464"/>
      <c r="E3157" s="463" t="s">
        <v>1280</v>
      </c>
      <c r="F3157" s="465" t="s">
        <v>1281</v>
      </c>
      <c r="G3157" s="466" t="s">
        <v>1282</v>
      </c>
      <c r="H3157" s="463" t="s">
        <v>1280</v>
      </c>
      <c r="I3157" s="465" t="s">
        <v>1281</v>
      </c>
      <c r="J3157" s="465" t="s">
        <v>1282</v>
      </c>
      <c r="K3157" s="830"/>
    </row>
    <row r="3158" spans="1:11">
      <c r="A3158" s="467"/>
      <c r="B3158" s="414"/>
      <c r="C3158" s="468"/>
      <c r="D3158" s="469"/>
      <c r="E3158" s="470"/>
      <c r="F3158" s="471"/>
      <c r="G3158" s="472"/>
      <c r="H3158" s="456"/>
      <c r="I3158" s="456"/>
      <c r="J3158" s="473"/>
      <c r="K3158" s="455"/>
    </row>
    <row r="3159" spans="1:11">
      <c r="A3159" s="444"/>
      <c r="B3159" s="421"/>
      <c r="C3159" s="468"/>
      <c r="D3159" s="474"/>
      <c r="E3159" s="475"/>
      <c r="F3159" s="476"/>
      <c r="G3159" s="477"/>
      <c r="H3159" s="456"/>
      <c r="I3159" s="456"/>
      <c r="J3159" s="473"/>
      <c r="K3159" s="426"/>
    </row>
    <row r="3160" spans="1:11">
      <c r="A3160" s="444"/>
      <c r="B3160" s="421"/>
      <c r="C3160" s="468"/>
      <c r="D3160" s="474"/>
      <c r="E3160" s="475"/>
      <c r="F3160" s="476"/>
      <c r="G3160" s="477"/>
      <c r="H3160" s="456"/>
      <c r="I3160" s="456"/>
      <c r="J3160" s="473"/>
      <c r="K3160" s="426"/>
    </row>
    <row r="3161" spans="1:11">
      <c r="A3161" s="445"/>
      <c r="B3161" s="429"/>
      <c r="C3161" s="478"/>
      <c r="D3161" s="479"/>
      <c r="E3161" s="480"/>
      <c r="F3161" s="481"/>
      <c r="G3161" s="482"/>
      <c r="H3161" s="456"/>
      <c r="I3161" s="456"/>
      <c r="J3161" s="473"/>
      <c r="K3161" s="434"/>
    </row>
    <row r="3162" spans="1:11">
      <c r="A3162" s="811" t="s">
        <v>1283</v>
      </c>
      <c r="B3162" s="809"/>
      <c r="C3162" s="809"/>
      <c r="D3162" s="812"/>
      <c r="E3162" s="809"/>
      <c r="F3162" s="809"/>
      <c r="G3162" s="809"/>
      <c r="H3162" s="809"/>
      <c r="I3162" s="809"/>
      <c r="J3162" s="810"/>
      <c r="K3162" s="459"/>
    </row>
    <row r="3163" spans="1:11">
      <c r="A3163" s="808" t="s">
        <v>1284</v>
      </c>
      <c r="B3163" s="809"/>
      <c r="C3163" s="809"/>
      <c r="D3163" s="809"/>
      <c r="E3163" s="809"/>
      <c r="F3163" s="809"/>
      <c r="G3163" s="809"/>
      <c r="H3163" s="809"/>
      <c r="I3163" s="809"/>
      <c r="J3163" s="810"/>
      <c r="K3163" s="449">
        <v>1.9100000000000001</v>
      </c>
    </row>
    <row r="3164" spans="1:11">
      <c r="A3164" s="808" t="s">
        <v>1225</v>
      </c>
      <c r="B3164" s="809"/>
      <c r="C3164" s="809"/>
      <c r="D3164" s="809"/>
      <c r="E3164" s="809"/>
      <c r="F3164" s="809"/>
      <c r="G3164" s="809"/>
      <c r="H3164" s="809"/>
      <c r="I3164" s="809"/>
      <c r="J3164" s="810"/>
      <c r="K3164" s="449">
        <v>0.39</v>
      </c>
    </row>
    <row r="3165" spans="1:11">
      <c r="A3165" s="808" t="s">
        <v>1285</v>
      </c>
      <c r="B3165" s="809"/>
      <c r="C3165" s="809"/>
      <c r="D3165" s="809"/>
      <c r="E3165" s="809"/>
      <c r="F3165" s="809"/>
      <c r="G3165" s="809"/>
      <c r="H3165" s="809"/>
      <c r="I3165" s="809"/>
      <c r="J3165" s="810"/>
      <c r="K3165" s="449">
        <v>2.3000000000000003</v>
      </c>
    </row>
    <row r="3168" spans="1:11">
      <c r="A3168" s="937" t="s">
        <v>1226</v>
      </c>
      <c r="B3168" s="938"/>
      <c r="C3168" s="938"/>
      <c r="D3168" s="938"/>
      <c r="E3168" s="938"/>
      <c r="F3168" s="938"/>
      <c r="G3168" s="938"/>
      <c r="H3168" s="938"/>
      <c r="I3168" s="938"/>
      <c r="J3168" s="938"/>
      <c r="K3168" s="939"/>
    </row>
    <row r="3169" spans="1:11">
      <c r="A3169" s="393" t="s">
        <v>1227</v>
      </c>
      <c r="B3169" s="394"/>
      <c r="C3169" s="940"/>
      <c r="D3169" s="940"/>
      <c r="E3169" s="940"/>
      <c r="F3169" s="940"/>
      <c r="G3169" s="940"/>
      <c r="H3169" s="940"/>
      <c r="I3169" s="940"/>
      <c r="J3169" s="940"/>
      <c r="K3169" s="941"/>
    </row>
    <row r="3170" spans="1:11">
      <c r="A3170" s="393" t="s">
        <v>1228</v>
      </c>
      <c r="B3170" s="394"/>
      <c r="C3170" s="395" t="s">
        <v>1229</v>
      </c>
      <c r="E3170" s="942"/>
      <c r="F3170" s="942"/>
      <c r="G3170" s="942"/>
      <c r="H3170" s="397"/>
      <c r="I3170" s="395" t="s">
        <v>1230</v>
      </c>
      <c r="J3170" s="943"/>
      <c r="K3170" s="944"/>
    </row>
    <row r="3171" spans="1:11">
      <c r="A3171" s="398" t="s">
        <v>1231</v>
      </c>
      <c r="B3171" s="399" t="s">
        <v>1474</v>
      </c>
      <c r="C3171" s="400"/>
      <c r="D3171" s="400"/>
      <c r="E3171" s="400"/>
      <c r="F3171" s="400"/>
      <c r="G3171" s="400"/>
      <c r="H3171" s="400"/>
      <c r="I3171" s="400"/>
      <c r="J3171" s="400"/>
      <c r="K3171" s="401"/>
    </row>
    <row r="3172" spans="1:11">
      <c r="A3172" s="402" t="s">
        <v>1233</v>
      </c>
      <c r="B3172" s="403"/>
      <c r="D3172" s="404"/>
      <c r="E3172" s="404"/>
      <c r="F3172" s="404"/>
      <c r="G3172" s="404"/>
      <c r="H3172" s="404"/>
      <c r="I3172" s="405"/>
      <c r="J3172" s="406" t="s">
        <v>1234</v>
      </c>
      <c r="K3172" s="407"/>
    </row>
    <row r="3173" spans="1:11">
      <c r="A3173" s="929" t="s">
        <v>1475</v>
      </c>
      <c r="B3173" s="930"/>
      <c r="C3173" s="930"/>
      <c r="D3173" s="930"/>
      <c r="E3173" s="930"/>
      <c r="F3173" s="930"/>
      <c r="G3173" s="930"/>
      <c r="H3173" s="930"/>
      <c r="I3173" s="931"/>
      <c r="J3173" s="408" t="s">
        <v>1236</v>
      </c>
      <c r="K3173" s="407" t="s">
        <v>1237</v>
      </c>
    </row>
    <row r="3174" spans="1:11">
      <c r="A3174" s="870" t="s">
        <v>1238</v>
      </c>
      <c r="B3174" s="932"/>
      <c r="C3174" s="815"/>
      <c r="D3174" s="815"/>
      <c r="E3174" s="869"/>
      <c r="F3174" s="409" t="s">
        <v>1239</v>
      </c>
      <c r="G3174" s="933" t="s">
        <v>1240</v>
      </c>
      <c r="H3174" s="934"/>
      <c r="I3174" s="830" t="s">
        <v>1241</v>
      </c>
      <c r="J3174" s="830"/>
      <c r="K3174" s="925" t="s">
        <v>1242</v>
      </c>
    </row>
    <row r="3175" spans="1:11">
      <c r="A3175" s="870"/>
      <c r="B3175" s="932"/>
      <c r="C3175" s="932"/>
      <c r="D3175" s="932"/>
      <c r="E3175" s="871"/>
      <c r="F3175" s="409"/>
      <c r="G3175" s="409" t="s">
        <v>1243</v>
      </c>
      <c r="H3175" s="410" t="s">
        <v>1244</v>
      </c>
      <c r="I3175" s="497" t="s">
        <v>1245</v>
      </c>
      <c r="J3175" s="497" t="s">
        <v>1244</v>
      </c>
      <c r="K3175" s="926"/>
    </row>
    <row r="3176" spans="1:11" ht="23.25" customHeight="1">
      <c r="A3176" s="412">
        <v>30040</v>
      </c>
      <c r="B3176" s="413" t="s">
        <v>1290</v>
      </c>
      <c r="C3176" s="413"/>
      <c r="D3176" s="413"/>
      <c r="E3176" s="414"/>
      <c r="F3176" s="415">
        <v>1</v>
      </c>
      <c r="G3176" s="416">
        <v>0.01</v>
      </c>
      <c r="H3176" s="417">
        <v>0</v>
      </c>
      <c r="I3176" s="426">
        <v>285.39999999999998</v>
      </c>
      <c r="J3176" s="426">
        <v>62.1</v>
      </c>
      <c r="K3176" s="419">
        <v>2.85</v>
      </c>
    </row>
    <row r="3177" spans="1:11">
      <c r="A3177" s="420"/>
      <c r="B3177" s="421"/>
      <c r="C3177" s="421"/>
      <c r="D3177" s="421"/>
      <c r="E3177" s="422"/>
      <c r="F3177" s="423"/>
      <c r="G3177" s="424"/>
      <c r="H3177" s="425"/>
      <c r="I3177" s="426"/>
      <c r="J3177" s="426"/>
      <c r="K3177" s="427"/>
    </row>
    <row r="3178" spans="1:11">
      <c r="A3178" s="420"/>
      <c r="B3178" s="421"/>
      <c r="C3178" s="421"/>
      <c r="D3178" s="421"/>
      <c r="E3178" s="422"/>
      <c r="F3178" s="423"/>
      <c r="G3178" s="424"/>
      <c r="H3178" s="425"/>
      <c r="I3178" s="426"/>
      <c r="J3178" s="426"/>
      <c r="K3178" s="427"/>
    </row>
    <row r="3179" spans="1:11" s="194" customFormat="1">
      <c r="A3179" s="420"/>
      <c r="B3179" s="421"/>
      <c r="C3179" s="421"/>
      <c r="D3179" s="421"/>
      <c r="E3179" s="422"/>
      <c r="F3179" s="423"/>
      <c r="G3179" s="424"/>
      <c r="H3179" s="425"/>
      <c r="I3179" s="426"/>
      <c r="J3179" s="426"/>
      <c r="K3179" s="427"/>
    </row>
    <row r="3180" spans="1:11" s="194" customFormat="1">
      <c r="A3180" s="420"/>
      <c r="B3180" s="421"/>
      <c r="C3180" s="421"/>
      <c r="D3180" s="421"/>
      <c r="E3180" s="422"/>
      <c r="F3180" s="423"/>
      <c r="G3180" s="424"/>
      <c r="H3180" s="425"/>
      <c r="I3180" s="426"/>
      <c r="J3180" s="426"/>
      <c r="K3180" s="427"/>
    </row>
    <row r="3181" spans="1:11" s="194" customFormat="1">
      <c r="A3181" s="420"/>
      <c r="B3181" s="421"/>
      <c r="C3181" s="421"/>
      <c r="D3181" s="421"/>
      <c r="E3181" s="422"/>
      <c r="F3181" s="423"/>
      <c r="G3181" s="424"/>
      <c r="H3181" s="425"/>
      <c r="I3181" s="426"/>
      <c r="J3181" s="426"/>
      <c r="K3181" s="427"/>
    </row>
    <row r="3182" spans="1:11" s="194" customFormat="1">
      <c r="A3182" s="420"/>
      <c r="B3182" s="421"/>
      <c r="C3182" s="421"/>
      <c r="D3182" s="421"/>
      <c r="E3182" s="422"/>
      <c r="F3182" s="423"/>
      <c r="G3182" s="424"/>
      <c r="H3182" s="425"/>
      <c r="I3182" s="426"/>
      <c r="J3182" s="426"/>
      <c r="K3182" s="427"/>
    </row>
    <row r="3183" spans="1:11" s="194" customFormat="1">
      <c r="A3183" s="428"/>
      <c r="B3183" s="429"/>
      <c r="C3183" s="429"/>
      <c r="D3183" s="429"/>
      <c r="E3183" s="430"/>
      <c r="F3183" s="431"/>
      <c r="G3183" s="432"/>
      <c r="H3183" s="433"/>
      <c r="I3183" s="434"/>
      <c r="J3183" s="434"/>
      <c r="K3183" s="435"/>
    </row>
    <row r="3184" spans="1:11" s="194" customFormat="1">
      <c r="A3184" s="935" t="s">
        <v>1247</v>
      </c>
      <c r="B3184" s="936"/>
      <c r="C3184" s="936"/>
      <c r="D3184" s="936"/>
      <c r="E3184" s="936"/>
      <c r="F3184" s="834"/>
      <c r="G3184" s="834"/>
      <c r="H3184" s="834"/>
      <c r="I3184" s="834"/>
      <c r="J3184" s="835"/>
      <c r="K3184" s="436">
        <v>2.85</v>
      </c>
    </row>
    <row r="3185" spans="1:11" s="194" customFormat="1">
      <c r="A3185" s="814" t="s">
        <v>1248</v>
      </c>
      <c r="B3185" s="815"/>
      <c r="C3185" s="815"/>
      <c r="D3185" s="815"/>
      <c r="E3185" s="815"/>
      <c r="F3185" s="437"/>
      <c r="G3185" s="437"/>
      <c r="H3185" s="921" t="s">
        <v>1239</v>
      </c>
      <c r="I3185" s="923" t="s">
        <v>1249</v>
      </c>
      <c r="J3185" s="925" t="s">
        <v>1250</v>
      </c>
      <c r="K3185" s="925" t="s">
        <v>1242</v>
      </c>
    </row>
    <row r="3186" spans="1:11" s="194" customFormat="1" ht="15">
      <c r="A3186" s="816"/>
      <c r="B3186" s="817"/>
      <c r="C3186" s="817"/>
      <c r="D3186" s="817"/>
      <c r="E3186" s="817"/>
      <c r="F3186" s="438"/>
      <c r="G3186" s="666"/>
      <c r="H3186" s="922"/>
      <c r="I3186" s="924"/>
      <c r="J3186" s="926"/>
      <c r="K3186" s="926"/>
    </row>
    <row r="3187" spans="1:11">
      <c r="A3187" s="439">
        <v>20002</v>
      </c>
      <c r="B3187" s="927" t="s">
        <v>1251</v>
      </c>
      <c r="C3187" s="927"/>
      <c r="D3187" s="927"/>
      <c r="E3187" s="927"/>
      <c r="F3187" s="927"/>
      <c r="G3187" s="928"/>
      <c r="H3187" s="440">
        <v>0.25</v>
      </c>
      <c r="I3187" s="441" t="s">
        <v>1252</v>
      </c>
      <c r="J3187" s="442">
        <v>24.3</v>
      </c>
      <c r="K3187" s="442">
        <v>6.07</v>
      </c>
    </row>
    <row r="3188" spans="1:11" ht="15.75" customHeight="1">
      <c r="A3188" s="443">
        <v>20003</v>
      </c>
      <c r="B3188" s="919" t="s">
        <v>1306</v>
      </c>
      <c r="C3188" s="919"/>
      <c r="D3188" s="919"/>
      <c r="E3188" s="919"/>
      <c r="F3188" s="919"/>
      <c r="G3188" s="920"/>
      <c r="H3188" s="440">
        <v>10</v>
      </c>
      <c r="I3188" s="441" t="s">
        <v>1252</v>
      </c>
      <c r="J3188" s="442">
        <v>15.22</v>
      </c>
      <c r="K3188" s="442">
        <v>152.19999999999999</v>
      </c>
    </row>
    <row r="3189" spans="1:11">
      <c r="A3189" s="443">
        <v>11</v>
      </c>
      <c r="B3189" s="919" t="s">
        <v>1255</v>
      </c>
      <c r="C3189" s="919"/>
      <c r="D3189" s="919"/>
      <c r="E3189" s="919"/>
      <c r="F3189" s="919"/>
      <c r="G3189" s="920"/>
      <c r="H3189" s="440">
        <v>1.1200000000000001</v>
      </c>
      <c r="I3189" s="441" t="s">
        <v>1256</v>
      </c>
      <c r="J3189" s="442">
        <v>0</v>
      </c>
      <c r="K3189" s="442">
        <v>1.77</v>
      </c>
    </row>
    <row r="3190" spans="1:11">
      <c r="A3190" s="443">
        <v>12</v>
      </c>
      <c r="B3190" s="919" t="s">
        <v>1258</v>
      </c>
      <c r="C3190" s="919"/>
      <c r="D3190" s="919"/>
      <c r="E3190" s="919"/>
      <c r="F3190" s="919"/>
      <c r="G3190" s="920"/>
      <c r="H3190" s="440">
        <v>9.6</v>
      </c>
      <c r="I3190" s="441" t="s">
        <v>1256</v>
      </c>
      <c r="J3190" s="442">
        <v>0</v>
      </c>
      <c r="K3190" s="442">
        <v>15.19</v>
      </c>
    </row>
    <row r="3191" spans="1:11">
      <c r="A3191" s="443">
        <v>13</v>
      </c>
      <c r="B3191" s="919" t="s">
        <v>1260</v>
      </c>
      <c r="C3191" s="919"/>
      <c r="D3191" s="919"/>
      <c r="E3191" s="919"/>
      <c r="F3191" s="919"/>
      <c r="G3191" s="920"/>
      <c r="H3191" s="440">
        <v>4.79</v>
      </c>
      <c r="I3191" s="441" t="s">
        <v>1256</v>
      </c>
      <c r="J3191" s="442">
        <v>0</v>
      </c>
      <c r="K3191" s="442">
        <v>7.58</v>
      </c>
    </row>
    <row r="3192" spans="1:11">
      <c r="A3192" s="443">
        <v>14</v>
      </c>
      <c r="B3192" s="919" t="s">
        <v>1262</v>
      </c>
      <c r="C3192" s="919"/>
      <c r="D3192" s="919"/>
      <c r="E3192" s="919"/>
      <c r="F3192" s="919"/>
      <c r="G3192" s="920"/>
      <c r="H3192" s="440">
        <v>5</v>
      </c>
      <c r="I3192" s="441" t="s">
        <v>1256</v>
      </c>
      <c r="J3192" s="442">
        <v>0</v>
      </c>
      <c r="K3192" s="442">
        <v>7.91</v>
      </c>
    </row>
    <row r="3193" spans="1:11">
      <c r="A3193" s="444"/>
      <c r="B3193" s="919"/>
      <c r="C3193" s="919"/>
      <c r="D3193" s="919"/>
      <c r="E3193" s="919"/>
      <c r="F3193" s="919"/>
      <c r="G3193" s="920"/>
      <c r="H3193" s="440"/>
      <c r="I3193" s="441"/>
      <c r="J3193" s="426"/>
      <c r="K3193" s="426"/>
    </row>
    <row r="3194" spans="1:11">
      <c r="A3194" s="445"/>
      <c r="B3194" s="879"/>
      <c r="C3194" s="879"/>
      <c r="D3194" s="879"/>
      <c r="E3194" s="879"/>
      <c r="F3194" s="879"/>
      <c r="G3194" s="880"/>
      <c r="H3194" s="446"/>
      <c r="I3194" s="447"/>
      <c r="J3194" s="434"/>
      <c r="K3194" s="434"/>
    </row>
    <row r="3195" spans="1:11" ht="15">
      <c r="A3195" s="448"/>
      <c r="C3195" s="667"/>
      <c r="D3195" s="833" t="s">
        <v>1263</v>
      </c>
      <c r="E3195" s="834"/>
      <c r="F3195" s="834"/>
      <c r="G3195" s="834"/>
      <c r="H3195" s="834"/>
      <c r="I3195" s="834"/>
      <c r="J3195" s="835"/>
      <c r="K3195" s="449">
        <v>190.72</v>
      </c>
    </row>
    <row r="3196" spans="1:11">
      <c r="A3196" s="448" t="s">
        <v>1264</v>
      </c>
      <c r="B3196" s="437"/>
      <c r="C3196" s="450">
        <v>55.000000000000007</v>
      </c>
      <c r="D3196" s="881" t="s">
        <v>1265</v>
      </c>
      <c r="E3196" s="882"/>
      <c r="F3196" s="882"/>
      <c r="G3196" s="882"/>
      <c r="H3196" s="882"/>
      <c r="I3196" s="882"/>
      <c r="J3196" s="883"/>
      <c r="K3196" s="449">
        <v>193.57</v>
      </c>
    </row>
    <row r="3197" spans="1:11">
      <c r="A3197" s="451"/>
      <c r="B3197" s="437"/>
      <c r="C3197" s="452"/>
      <c r="D3197" s="918" t="s">
        <v>1266</v>
      </c>
      <c r="E3197" s="918"/>
      <c r="F3197" s="834"/>
      <c r="G3197" s="834"/>
      <c r="H3197" s="834"/>
      <c r="I3197" s="834"/>
      <c r="J3197" s="835"/>
      <c r="K3197" s="449">
        <v>3.51</v>
      </c>
    </row>
    <row r="3198" spans="1:11">
      <c r="A3198" s="814" t="s">
        <v>1267</v>
      </c>
      <c r="B3198" s="815"/>
      <c r="C3198" s="815"/>
      <c r="D3198" s="815"/>
      <c r="E3198" s="815"/>
      <c r="F3198" s="818"/>
      <c r="G3198" s="820" t="s">
        <v>1268</v>
      </c>
      <c r="H3198" s="821"/>
      <c r="I3198" s="824" t="s">
        <v>1249</v>
      </c>
      <c r="J3198" s="813" t="s">
        <v>1269</v>
      </c>
      <c r="K3198" s="813" t="s">
        <v>1270</v>
      </c>
    </row>
    <row r="3199" spans="1:11">
      <c r="A3199" s="816"/>
      <c r="B3199" s="817"/>
      <c r="C3199" s="817"/>
      <c r="D3199" s="817"/>
      <c r="E3199" s="817"/>
      <c r="F3199" s="819"/>
      <c r="G3199" s="822"/>
      <c r="H3199" s="823"/>
      <c r="I3199" s="824"/>
      <c r="J3199" s="813"/>
      <c r="K3199" s="824"/>
    </row>
    <row r="3200" spans="1:11">
      <c r="A3200" s="443">
        <v>10024</v>
      </c>
      <c r="B3200" s="421" t="s">
        <v>1476</v>
      </c>
      <c r="C3200" s="421"/>
      <c r="D3200" s="421"/>
      <c r="E3200" s="421"/>
      <c r="F3200" s="414"/>
      <c r="G3200" s="825">
        <v>0.33</v>
      </c>
      <c r="H3200" s="826"/>
      <c r="I3200" s="453" t="s">
        <v>1405</v>
      </c>
      <c r="J3200" s="442">
        <v>7.5</v>
      </c>
      <c r="K3200" s="418">
        <v>2.4700000000000002</v>
      </c>
    </row>
    <row r="3201" spans="1:11">
      <c r="A3201" s="444"/>
      <c r="B3201" s="421"/>
      <c r="C3201" s="421"/>
      <c r="D3201" s="421"/>
      <c r="E3201" s="421"/>
      <c r="F3201" s="422"/>
      <c r="G3201" s="827"/>
      <c r="H3201" s="828"/>
      <c r="I3201" s="457"/>
      <c r="J3201" s="458"/>
      <c r="K3201" s="426"/>
    </row>
    <row r="3202" spans="1:11">
      <c r="A3202" s="444"/>
      <c r="B3202" s="421"/>
      <c r="C3202" s="421"/>
      <c r="D3202" s="421"/>
      <c r="E3202" s="421"/>
      <c r="F3202" s="422"/>
      <c r="G3202" s="827"/>
      <c r="H3202" s="828"/>
      <c r="I3202" s="457"/>
      <c r="J3202" s="458"/>
      <c r="K3202" s="426"/>
    </row>
    <row r="3203" spans="1:11">
      <c r="A3203" s="444"/>
      <c r="B3203" s="421"/>
      <c r="C3203" s="421"/>
      <c r="D3203" s="421"/>
      <c r="E3203" s="421"/>
      <c r="F3203" s="422"/>
      <c r="G3203" s="827"/>
      <c r="H3203" s="828"/>
      <c r="I3203" s="457"/>
      <c r="J3203" s="458"/>
      <c r="K3203" s="426"/>
    </row>
    <row r="3204" spans="1:11">
      <c r="A3204" s="833" t="s">
        <v>1271</v>
      </c>
      <c r="B3204" s="834"/>
      <c r="C3204" s="834"/>
      <c r="D3204" s="834"/>
      <c r="E3204" s="834"/>
      <c r="F3204" s="834"/>
      <c r="G3204" s="834"/>
      <c r="H3204" s="834"/>
      <c r="I3204" s="834"/>
      <c r="J3204" s="835"/>
      <c r="K3204" s="449">
        <v>2.4700000000000002</v>
      </c>
    </row>
    <row r="3205" spans="1:11">
      <c r="A3205" s="814" t="s">
        <v>1272</v>
      </c>
      <c r="B3205" s="815"/>
      <c r="C3205" s="815"/>
      <c r="D3205" s="815"/>
      <c r="E3205" s="815"/>
      <c r="F3205" s="818"/>
      <c r="G3205" s="820" t="s">
        <v>1268</v>
      </c>
      <c r="H3205" s="821"/>
      <c r="I3205" s="824" t="s">
        <v>1249</v>
      </c>
      <c r="J3205" s="813" t="s">
        <v>1269</v>
      </c>
      <c r="K3205" s="813" t="s">
        <v>1270</v>
      </c>
    </row>
    <row r="3206" spans="1:11">
      <c r="A3206" s="816"/>
      <c r="B3206" s="817"/>
      <c r="C3206" s="817"/>
      <c r="D3206" s="817"/>
      <c r="E3206" s="817"/>
      <c r="F3206" s="819"/>
      <c r="G3206" s="822"/>
      <c r="H3206" s="823"/>
      <c r="I3206" s="824"/>
      <c r="J3206" s="813"/>
      <c r="K3206" s="824"/>
    </row>
    <row r="3207" spans="1:11">
      <c r="A3207" s="444"/>
      <c r="B3207" s="421"/>
      <c r="C3207" s="421"/>
      <c r="D3207" s="421"/>
      <c r="E3207" s="421"/>
      <c r="F3207" s="422"/>
      <c r="G3207" s="827"/>
      <c r="H3207" s="828"/>
      <c r="I3207" s="457"/>
      <c r="J3207" s="458"/>
      <c r="K3207" s="426"/>
    </row>
    <row r="3208" spans="1:11">
      <c r="A3208" s="444"/>
      <c r="B3208" s="421"/>
      <c r="C3208" s="421"/>
      <c r="D3208" s="421"/>
      <c r="E3208" s="421"/>
      <c r="F3208" s="422"/>
      <c r="G3208" s="827"/>
      <c r="H3208" s="828"/>
      <c r="I3208" s="457"/>
      <c r="J3208" s="458"/>
      <c r="K3208" s="426"/>
    </row>
    <row r="3209" spans="1:11">
      <c r="A3209" s="444"/>
      <c r="B3209" s="421"/>
      <c r="C3209" s="421"/>
      <c r="D3209" s="421"/>
      <c r="E3209" s="421"/>
      <c r="F3209" s="422"/>
      <c r="G3209" s="827"/>
      <c r="H3209" s="828"/>
      <c r="I3209" s="457"/>
      <c r="J3209" s="458"/>
      <c r="K3209" s="426"/>
    </row>
    <row r="3210" spans="1:11">
      <c r="A3210" s="445"/>
      <c r="B3210" s="429"/>
      <c r="C3210" s="429"/>
      <c r="D3210" s="429"/>
      <c r="E3210" s="429"/>
      <c r="F3210" s="430"/>
      <c r="G3210" s="831"/>
      <c r="H3210" s="832"/>
      <c r="I3210" s="460"/>
      <c r="J3210" s="461"/>
      <c r="K3210" s="434"/>
    </row>
    <row r="3211" spans="1:11">
      <c r="A3211" s="833" t="s">
        <v>1273</v>
      </c>
      <c r="B3211" s="834"/>
      <c r="C3211" s="834"/>
      <c r="D3211" s="834"/>
      <c r="E3211" s="834"/>
      <c r="F3211" s="834"/>
      <c r="G3211" s="834"/>
      <c r="H3211" s="834"/>
      <c r="I3211" s="834"/>
      <c r="J3211" s="835"/>
      <c r="K3211" s="459"/>
    </row>
    <row r="3212" spans="1:11">
      <c r="A3212" s="814" t="s">
        <v>1274</v>
      </c>
      <c r="B3212" s="815"/>
      <c r="C3212" s="815"/>
      <c r="D3212" s="815"/>
      <c r="E3212" s="815"/>
      <c r="F3212" s="818"/>
      <c r="G3212" s="820" t="s">
        <v>1268</v>
      </c>
      <c r="H3212" s="821"/>
      <c r="I3212" s="824" t="s">
        <v>1249</v>
      </c>
      <c r="J3212" s="813" t="s">
        <v>1269</v>
      </c>
      <c r="K3212" s="813" t="s">
        <v>1270</v>
      </c>
    </row>
    <row r="3213" spans="1:11">
      <c r="A3213" s="816"/>
      <c r="B3213" s="817"/>
      <c r="C3213" s="817"/>
      <c r="D3213" s="817"/>
      <c r="E3213" s="817"/>
      <c r="F3213" s="819"/>
      <c r="G3213" s="822"/>
      <c r="H3213" s="823"/>
      <c r="I3213" s="824"/>
      <c r="J3213" s="813"/>
      <c r="K3213" s="824"/>
    </row>
    <row r="3214" spans="1:11">
      <c r="A3214" s="444"/>
      <c r="B3214" s="421"/>
      <c r="C3214" s="421"/>
      <c r="D3214" s="421"/>
      <c r="E3214" s="421"/>
      <c r="F3214" s="422"/>
      <c r="G3214" s="827"/>
      <c r="H3214" s="828"/>
      <c r="I3214" s="457"/>
      <c r="J3214" s="458"/>
      <c r="K3214" s="426"/>
    </row>
    <row r="3215" spans="1:11">
      <c r="A3215" s="444"/>
      <c r="B3215" s="421"/>
      <c r="C3215" s="421"/>
      <c r="D3215" s="421"/>
      <c r="E3215" s="421"/>
      <c r="F3215" s="422"/>
      <c r="G3215" s="827"/>
      <c r="H3215" s="828"/>
      <c r="I3215" s="457"/>
      <c r="J3215" s="458"/>
      <c r="K3215" s="426"/>
    </row>
    <row r="3216" spans="1:11">
      <c r="A3216" s="444"/>
      <c r="B3216" s="421"/>
      <c r="C3216" s="421"/>
      <c r="D3216" s="421"/>
      <c r="E3216" s="421"/>
      <c r="F3216" s="422"/>
      <c r="G3216" s="827"/>
      <c r="H3216" s="828"/>
      <c r="I3216" s="457"/>
      <c r="J3216" s="458"/>
      <c r="K3216" s="426"/>
    </row>
    <row r="3217" spans="1:11">
      <c r="A3217" s="445"/>
      <c r="B3217" s="429"/>
      <c r="C3217" s="429"/>
      <c r="D3217" s="429"/>
      <c r="E3217" s="429"/>
      <c r="F3217" s="430"/>
      <c r="G3217" s="831"/>
      <c r="H3217" s="832"/>
      <c r="I3217" s="460"/>
      <c r="J3217" s="461"/>
      <c r="K3217" s="434"/>
    </row>
    <row r="3218" spans="1:11">
      <c r="A3218" s="833" t="s">
        <v>1275</v>
      </c>
      <c r="B3218" s="834"/>
      <c r="C3218" s="834"/>
      <c r="D3218" s="834"/>
      <c r="E3218" s="834"/>
      <c r="F3218" s="834"/>
      <c r="G3218" s="834"/>
      <c r="H3218" s="834"/>
      <c r="I3218" s="834"/>
      <c r="J3218" s="835"/>
      <c r="K3218" s="459"/>
    </row>
    <row r="3219" spans="1:11">
      <c r="A3219" s="814" t="s">
        <v>1276</v>
      </c>
      <c r="B3219" s="869"/>
      <c r="C3219" s="872" t="s">
        <v>1277</v>
      </c>
      <c r="D3219" s="462" t="s">
        <v>984</v>
      </c>
      <c r="E3219" s="874" t="s">
        <v>889</v>
      </c>
      <c r="F3219" s="874"/>
      <c r="G3219" s="875"/>
      <c r="H3219" s="876" t="s">
        <v>1278</v>
      </c>
      <c r="I3219" s="877"/>
      <c r="J3219" s="878"/>
      <c r="K3219" s="829" t="s">
        <v>1279</v>
      </c>
    </row>
    <row r="3220" spans="1:11">
      <c r="A3220" s="870"/>
      <c r="B3220" s="871"/>
      <c r="C3220" s="873"/>
      <c r="D3220" s="464"/>
      <c r="E3220" s="463" t="s">
        <v>1280</v>
      </c>
      <c r="F3220" s="465" t="s">
        <v>1281</v>
      </c>
      <c r="G3220" s="466" t="s">
        <v>1282</v>
      </c>
      <c r="H3220" s="463" t="s">
        <v>1280</v>
      </c>
      <c r="I3220" s="465" t="s">
        <v>1281</v>
      </c>
      <c r="J3220" s="465" t="s">
        <v>1282</v>
      </c>
      <c r="K3220" s="830"/>
    </row>
    <row r="3221" spans="1:11">
      <c r="A3221" s="467"/>
      <c r="B3221" s="414"/>
      <c r="C3221" s="468"/>
      <c r="D3221" s="469"/>
      <c r="E3221" s="470"/>
      <c r="F3221" s="471"/>
      <c r="G3221" s="472"/>
      <c r="H3221" s="456"/>
      <c r="I3221" s="456"/>
      <c r="J3221" s="473"/>
      <c r="K3221" s="455"/>
    </row>
    <row r="3222" spans="1:11">
      <c r="A3222" s="444"/>
      <c r="B3222" s="421"/>
      <c r="C3222" s="468"/>
      <c r="D3222" s="474"/>
      <c r="E3222" s="475"/>
      <c r="F3222" s="476"/>
      <c r="G3222" s="477"/>
      <c r="H3222" s="456"/>
      <c r="I3222" s="456"/>
      <c r="J3222" s="473"/>
      <c r="K3222" s="426"/>
    </row>
    <row r="3223" spans="1:11">
      <c r="A3223" s="444"/>
      <c r="B3223" s="421"/>
      <c r="C3223" s="468"/>
      <c r="D3223" s="474"/>
      <c r="E3223" s="475"/>
      <c r="F3223" s="476"/>
      <c r="G3223" s="477"/>
      <c r="H3223" s="456"/>
      <c r="I3223" s="456"/>
      <c r="J3223" s="473"/>
      <c r="K3223" s="426"/>
    </row>
    <row r="3224" spans="1:11">
      <c r="A3224" s="445"/>
      <c r="B3224" s="429"/>
      <c r="C3224" s="478"/>
      <c r="D3224" s="479"/>
      <c r="E3224" s="480"/>
      <c r="F3224" s="481"/>
      <c r="G3224" s="482"/>
      <c r="H3224" s="456"/>
      <c r="I3224" s="456"/>
      <c r="J3224" s="473"/>
      <c r="K3224" s="434"/>
    </row>
    <row r="3225" spans="1:11">
      <c r="A3225" s="811" t="s">
        <v>1283</v>
      </c>
      <c r="B3225" s="809"/>
      <c r="C3225" s="809"/>
      <c r="D3225" s="812"/>
      <c r="E3225" s="809"/>
      <c r="F3225" s="809"/>
      <c r="G3225" s="809"/>
      <c r="H3225" s="809"/>
      <c r="I3225" s="809"/>
      <c r="J3225" s="810"/>
      <c r="K3225" s="459"/>
    </row>
    <row r="3226" spans="1:11">
      <c r="A3226" s="808" t="s">
        <v>1284</v>
      </c>
      <c r="B3226" s="809"/>
      <c r="C3226" s="809"/>
      <c r="D3226" s="809"/>
      <c r="E3226" s="809"/>
      <c r="F3226" s="809"/>
      <c r="G3226" s="809"/>
      <c r="H3226" s="809"/>
      <c r="I3226" s="809"/>
      <c r="J3226" s="810"/>
      <c r="K3226" s="449">
        <v>5.98</v>
      </c>
    </row>
    <row r="3227" spans="1:11">
      <c r="A3227" s="808" t="s">
        <v>1225</v>
      </c>
      <c r="B3227" s="809"/>
      <c r="C3227" s="809"/>
      <c r="D3227" s="809"/>
      <c r="E3227" s="809"/>
      <c r="F3227" s="809"/>
      <c r="G3227" s="809"/>
      <c r="H3227" s="809"/>
      <c r="I3227" s="809"/>
      <c r="J3227" s="810"/>
      <c r="K3227" s="449">
        <v>1.23</v>
      </c>
    </row>
    <row r="3228" spans="1:11">
      <c r="A3228" s="808" t="s">
        <v>1285</v>
      </c>
      <c r="B3228" s="809"/>
      <c r="C3228" s="809"/>
      <c r="D3228" s="809"/>
      <c r="E3228" s="809"/>
      <c r="F3228" s="809"/>
      <c r="G3228" s="809"/>
      <c r="H3228" s="809"/>
      <c r="I3228" s="809"/>
      <c r="J3228" s="810"/>
      <c r="K3228" s="449">
        <v>7.2100000000000009</v>
      </c>
    </row>
    <row r="3231" spans="1:11">
      <c r="A3231" s="937" t="s">
        <v>1226</v>
      </c>
      <c r="B3231" s="938"/>
      <c r="C3231" s="938"/>
      <c r="D3231" s="938"/>
      <c r="E3231" s="938"/>
      <c r="F3231" s="938"/>
      <c r="G3231" s="938"/>
      <c r="H3231" s="938"/>
      <c r="I3231" s="938"/>
      <c r="J3231" s="938"/>
      <c r="K3231" s="939"/>
    </row>
    <row r="3232" spans="1:11">
      <c r="A3232" s="393" t="s">
        <v>1227</v>
      </c>
      <c r="B3232" s="394"/>
      <c r="C3232" s="940"/>
      <c r="D3232" s="940"/>
      <c r="E3232" s="940"/>
      <c r="F3232" s="940"/>
      <c r="G3232" s="940"/>
      <c r="H3232" s="940"/>
      <c r="I3232" s="940"/>
      <c r="J3232" s="940"/>
      <c r="K3232" s="941"/>
    </row>
    <row r="3233" spans="1:11">
      <c r="A3233" s="393" t="s">
        <v>1228</v>
      </c>
      <c r="B3233" s="394"/>
      <c r="C3233" s="395" t="s">
        <v>1229</v>
      </c>
      <c r="E3233" s="942"/>
      <c r="F3233" s="942"/>
      <c r="G3233" s="942"/>
      <c r="H3233" s="397"/>
      <c r="I3233" s="395" t="s">
        <v>1230</v>
      </c>
      <c r="J3233" s="943"/>
      <c r="K3233" s="944"/>
    </row>
    <row r="3234" spans="1:11">
      <c r="A3234" s="398" t="s">
        <v>1231</v>
      </c>
      <c r="B3234" s="399" t="s">
        <v>1477</v>
      </c>
      <c r="C3234" s="400"/>
      <c r="D3234" s="400"/>
      <c r="E3234" s="400"/>
      <c r="F3234" s="400"/>
      <c r="G3234" s="400"/>
      <c r="H3234" s="400"/>
      <c r="I3234" s="400"/>
      <c r="J3234" s="400"/>
      <c r="K3234" s="401"/>
    </row>
    <row r="3235" spans="1:11">
      <c r="A3235" s="402" t="s">
        <v>1233</v>
      </c>
      <c r="B3235" s="403"/>
      <c r="D3235" s="404"/>
      <c r="E3235" s="404"/>
      <c r="F3235" s="404"/>
      <c r="G3235" s="404"/>
      <c r="H3235" s="404"/>
      <c r="I3235" s="405"/>
      <c r="J3235" s="406" t="s">
        <v>1234</v>
      </c>
      <c r="K3235" s="407"/>
    </row>
    <row r="3236" spans="1:11">
      <c r="A3236" s="929" t="s">
        <v>1478</v>
      </c>
      <c r="B3236" s="930"/>
      <c r="C3236" s="930"/>
      <c r="D3236" s="930"/>
      <c r="E3236" s="930"/>
      <c r="F3236" s="930"/>
      <c r="G3236" s="930"/>
      <c r="H3236" s="930"/>
      <c r="I3236" s="931"/>
      <c r="J3236" s="408" t="s">
        <v>1236</v>
      </c>
      <c r="K3236" s="407" t="s">
        <v>1237</v>
      </c>
    </row>
    <row r="3237" spans="1:11">
      <c r="A3237" s="870" t="s">
        <v>1238</v>
      </c>
      <c r="B3237" s="932"/>
      <c r="C3237" s="815"/>
      <c r="D3237" s="815"/>
      <c r="E3237" s="869"/>
      <c r="F3237" s="409" t="s">
        <v>1239</v>
      </c>
      <c r="G3237" s="933" t="s">
        <v>1240</v>
      </c>
      <c r="H3237" s="934"/>
      <c r="I3237" s="830" t="s">
        <v>1241</v>
      </c>
      <c r="J3237" s="830"/>
      <c r="K3237" s="925" t="s">
        <v>1242</v>
      </c>
    </row>
    <row r="3238" spans="1:11">
      <c r="A3238" s="870"/>
      <c r="B3238" s="932"/>
      <c r="C3238" s="932"/>
      <c r="D3238" s="932"/>
      <c r="E3238" s="871"/>
      <c r="F3238" s="409"/>
      <c r="G3238" s="409" t="s">
        <v>1243</v>
      </c>
      <c r="H3238" s="410" t="s">
        <v>1244</v>
      </c>
      <c r="I3238" s="497" t="s">
        <v>1245</v>
      </c>
      <c r="J3238" s="497" t="s">
        <v>1244</v>
      </c>
      <c r="K3238" s="926"/>
    </row>
    <row r="3239" spans="1:11" ht="23.25" customHeight="1">
      <c r="A3239" s="412">
        <v>30040</v>
      </c>
      <c r="B3239" s="413" t="s">
        <v>1290</v>
      </c>
      <c r="C3239" s="413"/>
      <c r="D3239" s="413"/>
      <c r="E3239" s="414"/>
      <c r="F3239" s="415">
        <v>1</v>
      </c>
      <c r="G3239" s="416">
        <v>0.01</v>
      </c>
      <c r="H3239" s="417">
        <v>0</v>
      </c>
      <c r="I3239" s="426">
        <v>285.39999999999998</v>
      </c>
      <c r="J3239" s="426">
        <v>62.1</v>
      </c>
      <c r="K3239" s="419">
        <v>2.85</v>
      </c>
    </row>
    <row r="3240" spans="1:11">
      <c r="A3240" s="420"/>
      <c r="B3240" s="421"/>
      <c r="C3240" s="421"/>
      <c r="D3240" s="421"/>
      <c r="E3240" s="422"/>
      <c r="F3240" s="423"/>
      <c r="G3240" s="424"/>
      <c r="H3240" s="425"/>
      <c r="I3240" s="426"/>
      <c r="J3240" s="426"/>
      <c r="K3240" s="427"/>
    </row>
    <row r="3241" spans="1:11">
      <c r="A3241" s="420"/>
      <c r="B3241" s="421"/>
      <c r="C3241" s="421"/>
      <c r="D3241" s="421"/>
      <c r="E3241" s="422"/>
      <c r="F3241" s="423"/>
      <c r="G3241" s="424"/>
      <c r="H3241" s="425"/>
      <c r="I3241" s="426"/>
      <c r="J3241" s="426"/>
      <c r="K3241" s="427"/>
    </row>
    <row r="3242" spans="1:11" s="194" customFormat="1">
      <c r="A3242" s="420"/>
      <c r="B3242" s="421"/>
      <c r="C3242" s="421"/>
      <c r="D3242" s="421"/>
      <c r="E3242" s="422"/>
      <c r="F3242" s="423"/>
      <c r="G3242" s="424"/>
      <c r="H3242" s="425"/>
      <c r="I3242" s="426"/>
      <c r="J3242" s="426"/>
      <c r="K3242" s="427"/>
    </row>
    <row r="3243" spans="1:11" s="194" customFormat="1">
      <c r="A3243" s="420"/>
      <c r="B3243" s="421"/>
      <c r="C3243" s="421"/>
      <c r="D3243" s="421"/>
      <c r="E3243" s="422"/>
      <c r="F3243" s="423"/>
      <c r="G3243" s="424"/>
      <c r="H3243" s="425"/>
      <c r="I3243" s="426"/>
      <c r="J3243" s="426"/>
      <c r="K3243" s="427"/>
    </row>
    <row r="3244" spans="1:11" s="194" customFormat="1">
      <c r="A3244" s="420"/>
      <c r="B3244" s="421"/>
      <c r="C3244" s="421"/>
      <c r="D3244" s="421"/>
      <c r="E3244" s="422"/>
      <c r="F3244" s="423"/>
      <c r="G3244" s="424"/>
      <c r="H3244" s="425"/>
      <c r="I3244" s="426"/>
      <c r="J3244" s="426"/>
      <c r="K3244" s="427"/>
    </row>
    <row r="3245" spans="1:11" s="194" customFormat="1">
      <c r="A3245" s="420"/>
      <c r="B3245" s="421"/>
      <c r="C3245" s="421"/>
      <c r="D3245" s="421"/>
      <c r="E3245" s="422"/>
      <c r="F3245" s="423"/>
      <c r="G3245" s="424"/>
      <c r="H3245" s="425"/>
      <c r="I3245" s="426"/>
      <c r="J3245" s="426"/>
      <c r="K3245" s="427"/>
    </row>
    <row r="3246" spans="1:11" s="194" customFormat="1">
      <c r="A3246" s="428"/>
      <c r="B3246" s="429"/>
      <c r="C3246" s="429"/>
      <c r="D3246" s="429"/>
      <c r="E3246" s="430"/>
      <c r="F3246" s="431"/>
      <c r="G3246" s="432"/>
      <c r="H3246" s="433"/>
      <c r="I3246" s="434"/>
      <c r="J3246" s="434"/>
      <c r="K3246" s="435"/>
    </row>
    <row r="3247" spans="1:11" s="194" customFormat="1">
      <c r="A3247" s="935" t="s">
        <v>1247</v>
      </c>
      <c r="B3247" s="936"/>
      <c r="C3247" s="936"/>
      <c r="D3247" s="936"/>
      <c r="E3247" s="936"/>
      <c r="F3247" s="834"/>
      <c r="G3247" s="834"/>
      <c r="H3247" s="834"/>
      <c r="I3247" s="834"/>
      <c r="J3247" s="835"/>
      <c r="K3247" s="436">
        <v>2.85</v>
      </c>
    </row>
    <row r="3248" spans="1:11" s="194" customFormat="1">
      <c r="A3248" s="814" t="s">
        <v>1248</v>
      </c>
      <c r="B3248" s="815"/>
      <c r="C3248" s="815"/>
      <c r="D3248" s="815"/>
      <c r="E3248" s="815"/>
      <c r="F3248" s="437"/>
      <c r="G3248" s="437"/>
      <c r="H3248" s="921" t="s">
        <v>1239</v>
      </c>
      <c r="I3248" s="923" t="s">
        <v>1249</v>
      </c>
      <c r="J3248" s="925" t="s">
        <v>1250</v>
      </c>
      <c r="K3248" s="925" t="s">
        <v>1242</v>
      </c>
    </row>
    <row r="3249" spans="1:11" s="194" customFormat="1" ht="15">
      <c r="A3249" s="816"/>
      <c r="B3249" s="817"/>
      <c r="C3249" s="817"/>
      <c r="D3249" s="817"/>
      <c r="E3249" s="817"/>
      <c r="F3249" s="438"/>
      <c r="G3249" s="666"/>
      <c r="H3249" s="922"/>
      <c r="I3249" s="924"/>
      <c r="J3249" s="926"/>
      <c r="K3249" s="926"/>
    </row>
    <row r="3250" spans="1:11">
      <c r="A3250" s="439">
        <v>20002</v>
      </c>
      <c r="B3250" s="927" t="s">
        <v>1251</v>
      </c>
      <c r="C3250" s="927"/>
      <c r="D3250" s="927"/>
      <c r="E3250" s="927"/>
      <c r="F3250" s="927"/>
      <c r="G3250" s="928"/>
      <c r="H3250" s="440">
        <v>0.25</v>
      </c>
      <c r="I3250" s="441" t="s">
        <v>1252</v>
      </c>
      <c r="J3250" s="442">
        <v>24.3</v>
      </c>
      <c r="K3250" s="442">
        <v>6.07</v>
      </c>
    </row>
    <row r="3251" spans="1:11" ht="15.75" customHeight="1">
      <c r="A3251" s="443">
        <v>20003</v>
      </c>
      <c r="B3251" s="919" t="s">
        <v>1306</v>
      </c>
      <c r="C3251" s="919"/>
      <c r="D3251" s="919"/>
      <c r="E3251" s="919"/>
      <c r="F3251" s="919"/>
      <c r="G3251" s="920"/>
      <c r="H3251" s="440">
        <v>10</v>
      </c>
      <c r="I3251" s="441" t="s">
        <v>1252</v>
      </c>
      <c r="J3251" s="442">
        <v>15.22</v>
      </c>
      <c r="K3251" s="442">
        <v>152.19999999999999</v>
      </c>
    </row>
    <row r="3252" spans="1:11">
      <c r="A3252" s="443">
        <v>11</v>
      </c>
      <c r="B3252" s="919" t="s">
        <v>1255</v>
      </c>
      <c r="C3252" s="919"/>
      <c r="D3252" s="919"/>
      <c r="E3252" s="919"/>
      <c r="F3252" s="919"/>
      <c r="G3252" s="920"/>
      <c r="H3252" s="440">
        <v>1.1200000000000001</v>
      </c>
      <c r="I3252" s="441" t="s">
        <v>1256</v>
      </c>
      <c r="J3252" s="442">
        <v>0</v>
      </c>
      <c r="K3252" s="442">
        <v>1.77</v>
      </c>
    </row>
    <row r="3253" spans="1:11">
      <c r="A3253" s="443">
        <v>12</v>
      </c>
      <c r="B3253" s="919" t="s">
        <v>1258</v>
      </c>
      <c r="C3253" s="919"/>
      <c r="D3253" s="919"/>
      <c r="E3253" s="919"/>
      <c r="F3253" s="919"/>
      <c r="G3253" s="920"/>
      <c r="H3253" s="440">
        <v>9.6</v>
      </c>
      <c r="I3253" s="441" t="s">
        <v>1256</v>
      </c>
      <c r="J3253" s="442">
        <v>0</v>
      </c>
      <c r="K3253" s="442">
        <v>15.19</v>
      </c>
    </row>
    <row r="3254" spans="1:11">
      <c r="A3254" s="443">
        <v>13</v>
      </c>
      <c r="B3254" s="919" t="s">
        <v>1260</v>
      </c>
      <c r="C3254" s="919"/>
      <c r="D3254" s="919"/>
      <c r="E3254" s="919"/>
      <c r="F3254" s="919"/>
      <c r="G3254" s="920"/>
      <c r="H3254" s="440">
        <v>4.79</v>
      </c>
      <c r="I3254" s="441" t="s">
        <v>1256</v>
      </c>
      <c r="J3254" s="442">
        <v>0</v>
      </c>
      <c r="K3254" s="442">
        <v>7.58</v>
      </c>
    </row>
    <row r="3255" spans="1:11">
      <c r="A3255" s="443">
        <v>14</v>
      </c>
      <c r="B3255" s="919" t="s">
        <v>1262</v>
      </c>
      <c r="C3255" s="919"/>
      <c r="D3255" s="919"/>
      <c r="E3255" s="919"/>
      <c r="F3255" s="919"/>
      <c r="G3255" s="920"/>
      <c r="H3255" s="440">
        <v>5</v>
      </c>
      <c r="I3255" s="441" t="s">
        <v>1256</v>
      </c>
      <c r="J3255" s="442">
        <v>0</v>
      </c>
      <c r="K3255" s="442">
        <v>7.91</v>
      </c>
    </row>
    <row r="3256" spans="1:11">
      <c r="A3256" s="444"/>
      <c r="B3256" s="919"/>
      <c r="C3256" s="919"/>
      <c r="D3256" s="919"/>
      <c r="E3256" s="919"/>
      <c r="F3256" s="919"/>
      <c r="G3256" s="920"/>
      <c r="H3256" s="440"/>
      <c r="I3256" s="441"/>
      <c r="J3256" s="426"/>
      <c r="K3256" s="426"/>
    </row>
    <row r="3257" spans="1:11">
      <c r="A3257" s="445"/>
      <c r="B3257" s="879"/>
      <c r="C3257" s="879"/>
      <c r="D3257" s="879"/>
      <c r="E3257" s="879"/>
      <c r="F3257" s="879"/>
      <c r="G3257" s="880"/>
      <c r="H3257" s="446"/>
      <c r="I3257" s="447"/>
      <c r="J3257" s="434"/>
      <c r="K3257" s="434"/>
    </row>
    <row r="3258" spans="1:11" ht="15">
      <c r="A3258" s="448"/>
      <c r="C3258" s="667"/>
      <c r="D3258" s="833" t="s">
        <v>1263</v>
      </c>
      <c r="E3258" s="834"/>
      <c r="F3258" s="834"/>
      <c r="G3258" s="834"/>
      <c r="H3258" s="834"/>
      <c r="I3258" s="834"/>
      <c r="J3258" s="835"/>
      <c r="K3258" s="449">
        <v>190.72</v>
      </c>
    </row>
    <row r="3259" spans="1:11">
      <c r="A3259" s="448" t="s">
        <v>1264</v>
      </c>
      <c r="B3259" s="437"/>
      <c r="C3259" s="450">
        <v>62.5</v>
      </c>
      <c r="D3259" s="881" t="s">
        <v>1265</v>
      </c>
      <c r="E3259" s="882"/>
      <c r="F3259" s="882"/>
      <c r="G3259" s="882"/>
      <c r="H3259" s="882"/>
      <c r="I3259" s="882"/>
      <c r="J3259" s="883"/>
      <c r="K3259" s="449">
        <v>193.57</v>
      </c>
    </row>
    <row r="3260" spans="1:11">
      <c r="A3260" s="451"/>
      <c r="B3260" s="437"/>
      <c r="C3260" s="452"/>
      <c r="D3260" s="918" t="s">
        <v>1266</v>
      </c>
      <c r="E3260" s="918"/>
      <c r="F3260" s="834"/>
      <c r="G3260" s="834"/>
      <c r="H3260" s="834"/>
      <c r="I3260" s="834"/>
      <c r="J3260" s="835"/>
      <c r="K3260" s="449">
        <v>3.09</v>
      </c>
    </row>
    <row r="3261" spans="1:11">
      <c r="A3261" s="814" t="s">
        <v>1267</v>
      </c>
      <c r="B3261" s="815"/>
      <c r="C3261" s="815"/>
      <c r="D3261" s="815"/>
      <c r="E3261" s="815"/>
      <c r="F3261" s="818"/>
      <c r="G3261" s="820" t="s">
        <v>1268</v>
      </c>
      <c r="H3261" s="821"/>
      <c r="I3261" s="824" t="s">
        <v>1249</v>
      </c>
      <c r="J3261" s="813" t="s">
        <v>1269</v>
      </c>
      <c r="K3261" s="813" t="s">
        <v>1270</v>
      </c>
    </row>
    <row r="3262" spans="1:11">
      <c r="A3262" s="816"/>
      <c r="B3262" s="817"/>
      <c r="C3262" s="817"/>
      <c r="D3262" s="817"/>
      <c r="E3262" s="817"/>
      <c r="F3262" s="819"/>
      <c r="G3262" s="822"/>
      <c r="H3262" s="823"/>
      <c r="I3262" s="824"/>
      <c r="J3262" s="813"/>
      <c r="K3262" s="824"/>
    </row>
    <row r="3263" spans="1:11">
      <c r="A3263" s="443">
        <v>10024</v>
      </c>
      <c r="B3263" s="421" t="s">
        <v>1476</v>
      </c>
      <c r="C3263" s="421"/>
      <c r="D3263" s="421"/>
      <c r="E3263" s="421"/>
      <c r="F3263" s="414"/>
      <c r="G3263" s="825">
        <v>1</v>
      </c>
      <c r="H3263" s="826"/>
      <c r="I3263" s="453" t="s">
        <v>1405</v>
      </c>
      <c r="J3263" s="442">
        <v>7.5</v>
      </c>
      <c r="K3263" s="418">
        <v>7.5</v>
      </c>
    </row>
    <row r="3264" spans="1:11">
      <c r="A3264" s="444"/>
      <c r="B3264" s="421"/>
      <c r="C3264" s="421"/>
      <c r="D3264" s="421"/>
      <c r="E3264" s="421"/>
      <c r="F3264" s="422"/>
      <c r="G3264" s="827"/>
      <c r="H3264" s="828"/>
      <c r="I3264" s="457"/>
      <c r="J3264" s="458"/>
      <c r="K3264" s="426"/>
    </row>
    <row r="3265" spans="1:11">
      <c r="A3265" s="444"/>
      <c r="B3265" s="421"/>
      <c r="C3265" s="421"/>
      <c r="D3265" s="421"/>
      <c r="E3265" s="421"/>
      <c r="F3265" s="422"/>
      <c r="G3265" s="827"/>
      <c r="H3265" s="828"/>
      <c r="I3265" s="457"/>
      <c r="J3265" s="458"/>
      <c r="K3265" s="426"/>
    </row>
    <row r="3266" spans="1:11">
      <c r="A3266" s="444"/>
      <c r="B3266" s="421"/>
      <c r="C3266" s="421"/>
      <c r="D3266" s="421"/>
      <c r="E3266" s="421"/>
      <c r="F3266" s="422"/>
      <c r="G3266" s="827"/>
      <c r="H3266" s="828"/>
      <c r="I3266" s="457"/>
      <c r="J3266" s="458"/>
      <c r="K3266" s="426"/>
    </row>
    <row r="3267" spans="1:11">
      <c r="A3267" s="833" t="s">
        <v>1271</v>
      </c>
      <c r="B3267" s="834"/>
      <c r="C3267" s="834"/>
      <c r="D3267" s="834"/>
      <c r="E3267" s="834"/>
      <c r="F3267" s="834"/>
      <c r="G3267" s="834"/>
      <c r="H3267" s="834"/>
      <c r="I3267" s="834"/>
      <c r="J3267" s="835"/>
      <c r="K3267" s="449">
        <v>7.5</v>
      </c>
    </row>
    <row r="3268" spans="1:11">
      <c r="A3268" s="814" t="s">
        <v>1272</v>
      </c>
      <c r="B3268" s="815"/>
      <c r="C3268" s="815"/>
      <c r="D3268" s="815"/>
      <c r="E3268" s="815"/>
      <c r="F3268" s="818"/>
      <c r="G3268" s="820" t="s">
        <v>1268</v>
      </c>
      <c r="H3268" s="821"/>
      <c r="I3268" s="824" t="s">
        <v>1249</v>
      </c>
      <c r="J3268" s="813" t="s">
        <v>1269</v>
      </c>
      <c r="K3268" s="813" t="s">
        <v>1270</v>
      </c>
    </row>
    <row r="3269" spans="1:11">
      <c r="A3269" s="816"/>
      <c r="B3269" s="817"/>
      <c r="C3269" s="817"/>
      <c r="D3269" s="817"/>
      <c r="E3269" s="817"/>
      <c r="F3269" s="819"/>
      <c r="G3269" s="822"/>
      <c r="H3269" s="823"/>
      <c r="I3269" s="824"/>
      <c r="J3269" s="813"/>
      <c r="K3269" s="824"/>
    </row>
    <row r="3270" spans="1:11">
      <c r="A3270" s="444"/>
      <c r="B3270" s="421"/>
      <c r="C3270" s="421"/>
      <c r="D3270" s="421"/>
      <c r="E3270" s="421"/>
      <c r="F3270" s="422"/>
      <c r="G3270" s="827"/>
      <c r="H3270" s="828"/>
      <c r="I3270" s="457"/>
      <c r="J3270" s="458"/>
      <c r="K3270" s="426"/>
    </row>
    <row r="3271" spans="1:11">
      <c r="A3271" s="444"/>
      <c r="B3271" s="421"/>
      <c r="C3271" s="421"/>
      <c r="D3271" s="421"/>
      <c r="E3271" s="421"/>
      <c r="F3271" s="422"/>
      <c r="G3271" s="827"/>
      <c r="H3271" s="828"/>
      <c r="I3271" s="457"/>
      <c r="J3271" s="458"/>
      <c r="K3271" s="426"/>
    </row>
    <row r="3272" spans="1:11">
      <c r="A3272" s="444"/>
      <c r="B3272" s="421"/>
      <c r="C3272" s="421"/>
      <c r="D3272" s="421"/>
      <c r="E3272" s="421"/>
      <c r="F3272" s="422"/>
      <c r="G3272" s="827"/>
      <c r="H3272" s="828"/>
      <c r="I3272" s="457"/>
      <c r="J3272" s="458"/>
      <c r="K3272" s="426"/>
    </row>
    <row r="3273" spans="1:11">
      <c r="A3273" s="445"/>
      <c r="B3273" s="429"/>
      <c r="C3273" s="429"/>
      <c r="D3273" s="429"/>
      <c r="E3273" s="429"/>
      <c r="F3273" s="430"/>
      <c r="G3273" s="831"/>
      <c r="H3273" s="832"/>
      <c r="I3273" s="460"/>
      <c r="J3273" s="461"/>
      <c r="K3273" s="434"/>
    </row>
    <row r="3274" spans="1:11">
      <c r="A3274" s="833" t="s">
        <v>1273</v>
      </c>
      <c r="B3274" s="834"/>
      <c r="C3274" s="834"/>
      <c r="D3274" s="834"/>
      <c r="E3274" s="834"/>
      <c r="F3274" s="834"/>
      <c r="G3274" s="834"/>
      <c r="H3274" s="834"/>
      <c r="I3274" s="834"/>
      <c r="J3274" s="835"/>
      <c r="K3274" s="459"/>
    </row>
    <row r="3275" spans="1:11">
      <c r="A3275" s="814" t="s">
        <v>1274</v>
      </c>
      <c r="B3275" s="815"/>
      <c r="C3275" s="815"/>
      <c r="D3275" s="815"/>
      <c r="E3275" s="815"/>
      <c r="F3275" s="818"/>
      <c r="G3275" s="820" t="s">
        <v>1268</v>
      </c>
      <c r="H3275" s="821"/>
      <c r="I3275" s="824" t="s">
        <v>1249</v>
      </c>
      <c r="J3275" s="813" t="s">
        <v>1269</v>
      </c>
      <c r="K3275" s="813" t="s">
        <v>1270</v>
      </c>
    </row>
    <row r="3276" spans="1:11">
      <c r="A3276" s="816"/>
      <c r="B3276" s="817"/>
      <c r="C3276" s="817"/>
      <c r="D3276" s="817"/>
      <c r="E3276" s="817"/>
      <c r="F3276" s="819"/>
      <c r="G3276" s="822"/>
      <c r="H3276" s="823"/>
      <c r="I3276" s="824"/>
      <c r="J3276" s="813"/>
      <c r="K3276" s="824"/>
    </row>
    <row r="3277" spans="1:11">
      <c r="A3277" s="444"/>
      <c r="B3277" s="421"/>
      <c r="C3277" s="421"/>
      <c r="D3277" s="421"/>
      <c r="E3277" s="421"/>
      <c r="F3277" s="422"/>
      <c r="G3277" s="827"/>
      <c r="H3277" s="828"/>
      <c r="I3277" s="457"/>
      <c r="J3277" s="458"/>
      <c r="K3277" s="426"/>
    </row>
    <row r="3278" spans="1:11">
      <c r="A3278" s="444"/>
      <c r="B3278" s="421"/>
      <c r="C3278" s="421"/>
      <c r="D3278" s="421"/>
      <c r="E3278" s="421"/>
      <c r="F3278" s="422"/>
      <c r="G3278" s="827"/>
      <c r="H3278" s="828"/>
      <c r="I3278" s="457"/>
      <c r="J3278" s="458"/>
      <c r="K3278" s="426"/>
    </row>
    <row r="3279" spans="1:11">
      <c r="A3279" s="444"/>
      <c r="B3279" s="421"/>
      <c r="C3279" s="421"/>
      <c r="D3279" s="421"/>
      <c r="E3279" s="421"/>
      <c r="F3279" s="422"/>
      <c r="G3279" s="827"/>
      <c r="H3279" s="828"/>
      <c r="I3279" s="457"/>
      <c r="J3279" s="458"/>
      <c r="K3279" s="426"/>
    </row>
    <row r="3280" spans="1:11">
      <c r="A3280" s="445"/>
      <c r="B3280" s="429"/>
      <c r="C3280" s="429"/>
      <c r="D3280" s="429"/>
      <c r="E3280" s="429"/>
      <c r="F3280" s="430"/>
      <c r="G3280" s="831"/>
      <c r="H3280" s="832"/>
      <c r="I3280" s="460"/>
      <c r="J3280" s="461"/>
      <c r="K3280" s="434"/>
    </row>
    <row r="3281" spans="1:11">
      <c r="A3281" s="833" t="s">
        <v>1275</v>
      </c>
      <c r="B3281" s="834"/>
      <c r="C3281" s="834"/>
      <c r="D3281" s="834"/>
      <c r="E3281" s="834"/>
      <c r="F3281" s="834"/>
      <c r="G3281" s="834"/>
      <c r="H3281" s="834"/>
      <c r="I3281" s="834"/>
      <c r="J3281" s="835"/>
      <c r="K3281" s="459"/>
    </row>
    <row r="3282" spans="1:11">
      <c r="A3282" s="814" t="s">
        <v>1276</v>
      </c>
      <c r="B3282" s="869"/>
      <c r="C3282" s="872" t="s">
        <v>1277</v>
      </c>
      <c r="D3282" s="462" t="s">
        <v>984</v>
      </c>
      <c r="E3282" s="874" t="s">
        <v>889</v>
      </c>
      <c r="F3282" s="874"/>
      <c r="G3282" s="875"/>
      <c r="H3282" s="876" t="s">
        <v>1278</v>
      </c>
      <c r="I3282" s="877"/>
      <c r="J3282" s="878"/>
      <c r="K3282" s="829" t="s">
        <v>1279</v>
      </c>
    </row>
    <row r="3283" spans="1:11">
      <c r="A3283" s="870"/>
      <c r="B3283" s="871"/>
      <c r="C3283" s="873"/>
      <c r="D3283" s="464"/>
      <c r="E3283" s="463" t="s">
        <v>1280</v>
      </c>
      <c r="F3283" s="465" t="s">
        <v>1281</v>
      </c>
      <c r="G3283" s="466" t="s">
        <v>1282</v>
      </c>
      <c r="H3283" s="463" t="s">
        <v>1280</v>
      </c>
      <c r="I3283" s="465" t="s">
        <v>1281</v>
      </c>
      <c r="J3283" s="465" t="s">
        <v>1282</v>
      </c>
      <c r="K3283" s="830"/>
    </row>
    <row r="3284" spans="1:11">
      <c r="A3284" s="467"/>
      <c r="B3284" s="414"/>
      <c r="C3284" s="468"/>
      <c r="D3284" s="469"/>
      <c r="E3284" s="470"/>
      <c r="F3284" s="471"/>
      <c r="G3284" s="472"/>
      <c r="H3284" s="456"/>
      <c r="I3284" s="456"/>
      <c r="J3284" s="473"/>
      <c r="K3284" s="455"/>
    </row>
    <row r="3285" spans="1:11">
      <c r="A3285" s="444"/>
      <c r="B3285" s="421"/>
      <c r="C3285" s="468"/>
      <c r="D3285" s="474"/>
      <c r="E3285" s="475"/>
      <c r="F3285" s="476"/>
      <c r="G3285" s="477"/>
      <c r="H3285" s="456"/>
      <c r="I3285" s="456"/>
      <c r="J3285" s="473"/>
      <c r="K3285" s="426"/>
    </row>
    <row r="3286" spans="1:11">
      <c r="A3286" s="444"/>
      <c r="B3286" s="421"/>
      <c r="C3286" s="468"/>
      <c r="D3286" s="474"/>
      <c r="E3286" s="475"/>
      <c r="F3286" s="476"/>
      <c r="G3286" s="477"/>
      <c r="H3286" s="456"/>
      <c r="I3286" s="456"/>
      <c r="J3286" s="473"/>
      <c r="K3286" s="426"/>
    </row>
    <row r="3287" spans="1:11">
      <c r="A3287" s="445"/>
      <c r="B3287" s="429"/>
      <c r="C3287" s="478"/>
      <c r="D3287" s="479"/>
      <c r="E3287" s="480"/>
      <c r="F3287" s="481"/>
      <c r="G3287" s="482"/>
      <c r="H3287" s="456"/>
      <c r="I3287" s="456"/>
      <c r="J3287" s="473"/>
      <c r="K3287" s="434"/>
    </row>
    <row r="3288" spans="1:11">
      <c r="A3288" s="811" t="s">
        <v>1283</v>
      </c>
      <c r="B3288" s="809"/>
      <c r="C3288" s="809"/>
      <c r="D3288" s="812"/>
      <c r="E3288" s="809"/>
      <c r="F3288" s="809"/>
      <c r="G3288" s="809"/>
      <c r="H3288" s="809"/>
      <c r="I3288" s="809"/>
      <c r="J3288" s="810"/>
      <c r="K3288" s="459"/>
    </row>
    <row r="3289" spans="1:11">
      <c r="A3289" s="808" t="s">
        <v>1284</v>
      </c>
      <c r="B3289" s="809"/>
      <c r="C3289" s="809"/>
      <c r="D3289" s="809"/>
      <c r="E3289" s="809"/>
      <c r="F3289" s="809"/>
      <c r="G3289" s="809"/>
      <c r="H3289" s="809"/>
      <c r="I3289" s="809"/>
      <c r="J3289" s="810"/>
      <c r="K3289" s="449">
        <v>10.59</v>
      </c>
    </row>
    <row r="3290" spans="1:11">
      <c r="A3290" s="808" t="s">
        <v>1225</v>
      </c>
      <c r="B3290" s="809"/>
      <c r="C3290" s="809"/>
      <c r="D3290" s="809"/>
      <c r="E3290" s="809"/>
      <c r="F3290" s="809"/>
      <c r="G3290" s="809"/>
      <c r="H3290" s="809"/>
      <c r="I3290" s="809"/>
      <c r="J3290" s="810"/>
      <c r="K3290" s="449">
        <v>2.1800000000000002</v>
      </c>
    </row>
    <row r="3291" spans="1:11">
      <c r="A3291" s="808" t="s">
        <v>1285</v>
      </c>
      <c r="B3291" s="809"/>
      <c r="C3291" s="809"/>
      <c r="D3291" s="809"/>
      <c r="E3291" s="809"/>
      <c r="F3291" s="809"/>
      <c r="G3291" s="809"/>
      <c r="H3291" s="809"/>
      <c r="I3291" s="809"/>
      <c r="J3291" s="810"/>
      <c r="K3291" s="449">
        <v>12.77</v>
      </c>
    </row>
    <row r="3294" spans="1:11">
      <c r="A3294" s="937" t="s">
        <v>1226</v>
      </c>
      <c r="B3294" s="938"/>
      <c r="C3294" s="938"/>
      <c r="D3294" s="938"/>
      <c r="E3294" s="938"/>
      <c r="F3294" s="938"/>
      <c r="G3294" s="938"/>
      <c r="H3294" s="938"/>
      <c r="I3294" s="938"/>
      <c r="J3294" s="938"/>
      <c r="K3294" s="939"/>
    </row>
    <row r="3295" spans="1:11">
      <c r="A3295" s="393" t="s">
        <v>1227</v>
      </c>
      <c r="B3295" s="394"/>
      <c r="C3295" s="940"/>
      <c r="D3295" s="940"/>
      <c r="E3295" s="940"/>
      <c r="F3295" s="940"/>
      <c r="G3295" s="940"/>
      <c r="H3295" s="940"/>
      <c r="I3295" s="940"/>
      <c r="J3295" s="940"/>
      <c r="K3295" s="941"/>
    </row>
    <row r="3296" spans="1:11">
      <c r="A3296" s="393" t="s">
        <v>1228</v>
      </c>
      <c r="B3296" s="394"/>
      <c r="C3296" s="395" t="s">
        <v>1229</v>
      </c>
      <c r="E3296" s="942"/>
      <c r="F3296" s="942"/>
      <c r="G3296" s="942"/>
      <c r="H3296" s="397"/>
      <c r="I3296" s="395" t="s">
        <v>1230</v>
      </c>
      <c r="J3296" s="943"/>
      <c r="K3296" s="944"/>
    </row>
    <row r="3297" spans="1:11">
      <c r="A3297" s="398" t="s">
        <v>1231</v>
      </c>
      <c r="B3297" s="399" t="s">
        <v>1479</v>
      </c>
      <c r="C3297" s="400"/>
      <c r="D3297" s="400"/>
      <c r="E3297" s="400"/>
      <c r="F3297" s="400"/>
      <c r="G3297" s="400"/>
      <c r="H3297" s="400"/>
      <c r="I3297" s="400"/>
      <c r="J3297" s="400"/>
      <c r="K3297" s="401"/>
    </row>
    <row r="3298" spans="1:11">
      <c r="A3298" s="402" t="s">
        <v>1233</v>
      </c>
      <c r="B3298" s="403"/>
      <c r="D3298" s="404"/>
      <c r="E3298" s="404"/>
      <c r="F3298" s="404"/>
      <c r="G3298" s="404"/>
      <c r="H3298" s="404"/>
      <c r="I3298" s="405"/>
      <c r="J3298" s="406" t="s">
        <v>1234</v>
      </c>
      <c r="K3298" s="407"/>
    </row>
    <row r="3299" spans="1:11">
      <c r="A3299" s="929" t="s">
        <v>1480</v>
      </c>
      <c r="B3299" s="930"/>
      <c r="C3299" s="930"/>
      <c r="D3299" s="930"/>
      <c r="E3299" s="930"/>
      <c r="F3299" s="930"/>
      <c r="G3299" s="930"/>
      <c r="H3299" s="930"/>
      <c r="I3299" s="931"/>
      <c r="J3299" s="408" t="s">
        <v>1236</v>
      </c>
      <c r="K3299" s="407" t="s">
        <v>1237</v>
      </c>
    </row>
    <row r="3300" spans="1:11">
      <c r="A3300" s="870" t="s">
        <v>1238</v>
      </c>
      <c r="B3300" s="932"/>
      <c r="C3300" s="815"/>
      <c r="D3300" s="815"/>
      <c r="E3300" s="869"/>
      <c r="F3300" s="409" t="s">
        <v>1239</v>
      </c>
      <c r="G3300" s="933" t="s">
        <v>1240</v>
      </c>
      <c r="H3300" s="934"/>
      <c r="I3300" s="830" t="s">
        <v>1241</v>
      </c>
      <c r="J3300" s="830"/>
      <c r="K3300" s="925" t="s">
        <v>1242</v>
      </c>
    </row>
    <row r="3301" spans="1:11">
      <c r="A3301" s="870"/>
      <c r="B3301" s="932"/>
      <c r="C3301" s="932"/>
      <c r="D3301" s="932"/>
      <c r="E3301" s="871"/>
      <c r="F3301" s="409"/>
      <c r="G3301" s="409" t="s">
        <v>1243</v>
      </c>
      <c r="H3301" s="410" t="s">
        <v>1244</v>
      </c>
      <c r="I3301" s="497" t="s">
        <v>1245</v>
      </c>
      <c r="J3301" s="497" t="s">
        <v>1244</v>
      </c>
      <c r="K3301" s="926"/>
    </row>
    <row r="3302" spans="1:11" ht="23.25" customHeight="1">
      <c r="A3302" s="412">
        <v>30049</v>
      </c>
      <c r="B3302" s="413" t="s">
        <v>1481</v>
      </c>
      <c r="C3302" s="413"/>
      <c r="D3302" s="413"/>
      <c r="E3302" s="414"/>
      <c r="F3302" s="415">
        <v>1</v>
      </c>
      <c r="G3302" s="416">
        <v>1</v>
      </c>
      <c r="H3302" s="417">
        <v>0</v>
      </c>
      <c r="I3302" s="426">
        <v>305.27</v>
      </c>
      <c r="J3302" s="426">
        <v>91.63</v>
      </c>
      <c r="K3302" s="419">
        <v>305.27</v>
      </c>
    </row>
    <row r="3303" spans="1:11">
      <c r="A3303" s="420"/>
      <c r="B3303" s="421"/>
      <c r="C3303" s="421"/>
      <c r="D3303" s="421"/>
      <c r="E3303" s="422"/>
      <c r="F3303" s="423"/>
      <c r="G3303" s="424"/>
      <c r="H3303" s="425"/>
      <c r="I3303" s="426"/>
      <c r="J3303" s="426"/>
      <c r="K3303" s="427"/>
    </row>
    <row r="3304" spans="1:11">
      <c r="A3304" s="420"/>
      <c r="B3304" s="421"/>
      <c r="C3304" s="421"/>
      <c r="D3304" s="421"/>
      <c r="E3304" s="422"/>
      <c r="F3304" s="423"/>
      <c r="G3304" s="424"/>
      <c r="H3304" s="425"/>
      <c r="I3304" s="426"/>
      <c r="J3304" s="426"/>
      <c r="K3304" s="427"/>
    </row>
    <row r="3305" spans="1:11" s="194" customFormat="1">
      <c r="A3305" s="420"/>
      <c r="B3305" s="421"/>
      <c r="C3305" s="421"/>
      <c r="D3305" s="421"/>
      <c r="E3305" s="422"/>
      <c r="F3305" s="423"/>
      <c r="G3305" s="424"/>
      <c r="H3305" s="425"/>
      <c r="I3305" s="426"/>
      <c r="J3305" s="426"/>
      <c r="K3305" s="427"/>
    </row>
    <row r="3306" spans="1:11" s="194" customFormat="1">
      <c r="A3306" s="420"/>
      <c r="B3306" s="421"/>
      <c r="C3306" s="421"/>
      <c r="D3306" s="421"/>
      <c r="E3306" s="422"/>
      <c r="F3306" s="423"/>
      <c r="G3306" s="424"/>
      <c r="H3306" s="425"/>
      <c r="I3306" s="426"/>
      <c r="J3306" s="426"/>
      <c r="K3306" s="427"/>
    </row>
    <row r="3307" spans="1:11" s="194" customFormat="1">
      <c r="A3307" s="420"/>
      <c r="B3307" s="421"/>
      <c r="C3307" s="421"/>
      <c r="D3307" s="421"/>
      <c r="E3307" s="422"/>
      <c r="F3307" s="423"/>
      <c r="G3307" s="424"/>
      <c r="H3307" s="425"/>
      <c r="I3307" s="426"/>
      <c r="J3307" s="426"/>
      <c r="K3307" s="427"/>
    </row>
    <row r="3308" spans="1:11" s="194" customFormat="1">
      <c r="A3308" s="420"/>
      <c r="B3308" s="421"/>
      <c r="C3308" s="421"/>
      <c r="D3308" s="421"/>
      <c r="E3308" s="422"/>
      <c r="F3308" s="423"/>
      <c r="G3308" s="424"/>
      <c r="H3308" s="425"/>
      <c r="I3308" s="426"/>
      <c r="J3308" s="426"/>
      <c r="K3308" s="427"/>
    </row>
    <row r="3309" spans="1:11" s="194" customFormat="1">
      <c r="A3309" s="428"/>
      <c r="B3309" s="429"/>
      <c r="C3309" s="429"/>
      <c r="D3309" s="429"/>
      <c r="E3309" s="430"/>
      <c r="F3309" s="431"/>
      <c r="G3309" s="432"/>
      <c r="H3309" s="433"/>
      <c r="I3309" s="434"/>
      <c r="J3309" s="434"/>
      <c r="K3309" s="435"/>
    </row>
    <row r="3310" spans="1:11" s="194" customFormat="1">
      <c r="A3310" s="935" t="s">
        <v>1247</v>
      </c>
      <c r="B3310" s="936"/>
      <c r="C3310" s="936"/>
      <c r="D3310" s="936"/>
      <c r="E3310" s="936"/>
      <c r="F3310" s="834"/>
      <c r="G3310" s="834"/>
      <c r="H3310" s="834"/>
      <c r="I3310" s="834"/>
      <c r="J3310" s="835"/>
      <c r="K3310" s="436">
        <v>305.27</v>
      </c>
    </row>
    <row r="3311" spans="1:11" s="194" customFormat="1">
      <c r="A3311" s="814" t="s">
        <v>1248</v>
      </c>
      <c r="B3311" s="815"/>
      <c r="C3311" s="815"/>
      <c r="D3311" s="815"/>
      <c r="E3311" s="815"/>
      <c r="F3311" s="437"/>
      <c r="G3311" s="437"/>
      <c r="H3311" s="921" t="s">
        <v>1239</v>
      </c>
      <c r="I3311" s="923" t="s">
        <v>1249</v>
      </c>
      <c r="J3311" s="925" t="s">
        <v>1250</v>
      </c>
      <c r="K3311" s="925" t="s">
        <v>1242</v>
      </c>
    </row>
    <row r="3312" spans="1:11" s="194" customFormat="1" ht="15">
      <c r="A3312" s="816"/>
      <c r="B3312" s="817"/>
      <c r="C3312" s="817"/>
      <c r="D3312" s="817"/>
      <c r="E3312" s="817"/>
      <c r="F3312" s="438"/>
      <c r="G3312" s="666"/>
      <c r="H3312" s="922"/>
      <c r="I3312" s="924"/>
      <c r="J3312" s="926"/>
      <c r="K3312" s="926"/>
    </row>
    <row r="3313" spans="1:11">
      <c r="A3313" s="439">
        <v>20002</v>
      </c>
      <c r="B3313" s="927" t="s">
        <v>1251</v>
      </c>
      <c r="C3313" s="927"/>
      <c r="D3313" s="927"/>
      <c r="E3313" s="927"/>
      <c r="F3313" s="927"/>
      <c r="G3313" s="928"/>
      <c r="H3313" s="440">
        <v>1</v>
      </c>
      <c r="I3313" s="441" t="s">
        <v>1252</v>
      </c>
      <c r="J3313" s="442">
        <v>24.3</v>
      </c>
      <c r="K3313" s="442">
        <v>24.3</v>
      </c>
    </row>
    <row r="3314" spans="1:11" ht="15.75" customHeight="1">
      <c r="A3314" s="443">
        <v>20003</v>
      </c>
      <c r="B3314" s="919" t="s">
        <v>1306</v>
      </c>
      <c r="C3314" s="919"/>
      <c r="D3314" s="919"/>
      <c r="E3314" s="919"/>
      <c r="F3314" s="919"/>
      <c r="G3314" s="920"/>
      <c r="H3314" s="440">
        <v>10</v>
      </c>
      <c r="I3314" s="441" t="s">
        <v>1252</v>
      </c>
      <c r="J3314" s="442">
        <v>15.22</v>
      </c>
      <c r="K3314" s="442">
        <v>152.19999999999999</v>
      </c>
    </row>
    <row r="3315" spans="1:11">
      <c r="A3315" s="443">
        <v>11</v>
      </c>
      <c r="B3315" s="919" t="s">
        <v>1255</v>
      </c>
      <c r="C3315" s="919"/>
      <c r="D3315" s="919"/>
      <c r="E3315" s="919"/>
      <c r="F3315" s="919"/>
      <c r="G3315" s="920"/>
      <c r="H3315" s="440">
        <v>1.1200000000000001</v>
      </c>
      <c r="I3315" s="441" t="s">
        <v>1256</v>
      </c>
      <c r="J3315" s="442">
        <v>0</v>
      </c>
      <c r="K3315" s="442">
        <v>1.97</v>
      </c>
    </row>
    <row r="3316" spans="1:11">
      <c r="A3316" s="443">
        <v>12</v>
      </c>
      <c r="B3316" s="919" t="s">
        <v>1258</v>
      </c>
      <c r="C3316" s="919"/>
      <c r="D3316" s="919"/>
      <c r="E3316" s="919"/>
      <c r="F3316" s="919"/>
      <c r="G3316" s="920"/>
      <c r="H3316" s="440">
        <v>9.6</v>
      </c>
      <c r="I3316" s="441" t="s">
        <v>1256</v>
      </c>
      <c r="J3316" s="442">
        <v>0</v>
      </c>
      <c r="K3316" s="442">
        <v>16.940000000000001</v>
      </c>
    </row>
    <row r="3317" spans="1:11">
      <c r="A3317" s="443">
        <v>13</v>
      </c>
      <c r="B3317" s="919" t="s">
        <v>1260</v>
      </c>
      <c r="C3317" s="919"/>
      <c r="D3317" s="919"/>
      <c r="E3317" s="919"/>
      <c r="F3317" s="919"/>
      <c r="G3317" s="920"/>
      <c r="H3317" s="440">
        <v>4.79</v>
      </c>
      <c r="I3317" s="441" t="s">
        <v>1256</v>
      </c>
      <c r="J3317" s="442">
        <v>0</v>
      </c>
      <c r="K3317" s="442">
        <v>8.4499999999999993</v>
      </c>
    </row>
    <row r="3318" spans="1:11">
      <c r="A3318" s="443">
        <v>14</v>
      </c>
      <c r="B3318" s="919" t="s">
        <v>1262</v>
      </c>
      <c r="C3318" s="919"/>
      <c r="D3318" s="919"/>
      <c r="E3318" s="919"/>
      <c r="F3318" s="919"/>
      <c r="G3318" s="920"/>
      <c r="H3318" s="440">
        <v>5</v>
      </c>
      <c r="I3318" s="441" t="s">
        <v>1256</v>
      </c>
      <c r="J3318" s="442">
        <v>0</v>
      </c>
      <c r="K3318" s="442">
        <v>8.82</v>
      </c>
    </row>
    <row r="3319" spans="1:11">
      <c r="A3319" s="444"/>
      <c r="B3319" s="919"/>
      <c r="C3319" s="919"/>
      <c r="D3319" s="919"/>
      <c r="E3319" s="919"/>
      <c r="F3319" s="919"/>
      <c r="G3319" s="920"/>
      <c r="H3319" s="440"/>
      <c r="I3319" s="441"/>
      <c r="J3319" s="426"/>
      <c r="K3319" s="426"/>
    </row>
    <row r="3320" spans="1:11">
      <c r="A3320" s="445"/>
      <c r="B3320" s="879"/>
      <c r="C3320" s="879"/>
      <c r="D3320" s="879"/>
      <c r="E3320" s="879"/>
      <c r="F3320" s="879"/>
      <c r="G3320" s="880"/>
      <c r="H3320" s="446"/>
      <c r="I3320" s="447"/>
      <c r="J3320" s="434"/>
      <c r="K3320" s="434"/>
    </row>
    <row r="3321" spans="1:11" ht="15">
      <c r="A3321" s="448"/>
      <c r="C3321" s="667"/>
      <c r="D3321" s="833" t="s">
        <v>1263</v>
      </c>
      <c r="E3321" s="834"/>
      <c r="F3321" s="834"/>
      <c r="G3321" s="834"/>
      <c r="H3321" s="834"/>
      <c r="I3321" s="834"/>
      <c r="J3321" s="835"/>
      <c r="K3321" s="449">
        <v>212.67999999999998</v>
      </c>
    </row>
    <row r="3322" spans="1:11">
      <c r="A3322" s="448" t="s">
        <v>1264</v>
      </c>
      <c r="B3322" s="437"/>
      <c r="C3322" s="450">
        <v>375</v>
      </c>
      <c r="D3322" s="881" t="s">
        <v>1265</v>
      </c>
      <c r="E3322" s="882"/>
      <c r="F3322" s="882"/>
      <c r="G3322" s="882"/>
      <c r="H3322" s="882"/>
      <c r="I3322" s="882"/>
      <c r="J3322" s="883"/>
      <c r="K3322" s="449">
        <v>517.94999999999993</v>
      </c>
    </row>
    <row r="3323" spans="1:11">
      <c r="A3323" s="451"/>
      <c r="B3323" s="437"/>
      <c r="C3323" s="452"/>
      <c r="D3323" s="918" t="s">
        <v>1266</v>
      </c>
      <c r="E3323" s="918"/>
      <c r="F3323" s="834"/>
      <c r="G3323" s="834"/>
      <c r="H3323" s="834"/>
      <c r="I3323" s="834"/>
      <c r="J3323" s="835"/>
      <c r="K3323" s="449">
        <v>1.38</v>
      </c>
    </row>
    <row r="3324" spans="1:11">
      <c r="A3324" s="814" t="s">
        <v>1267</v>
      </c>
      <c r="B3324" s="815"/>
      <c r="C3324" s="815"/>
      <c r="D3324" s="815"/>
      <c r="E3324" s="815"/>
      <c r="F3324" s="818"/>
      <c r="G3324" s="820" t="s">
        <v>1268</v>
      </c>
      <c r="H3324" s="821"/>
      <c r="I3324" s="824" t="s">
        <v>1249</v>
      </c>
      <c r="J3324" s="813" t="s">
        <v>1269</v>
      </c>
      <c r="K3324" s="813" t="s">
        <v>1270</v>
      </c>
    </row>
    <row r="3325" spans="1:11">
      <c r="A3325" s="816"/>
      <c r="B3325" s="817"/>
      <c r="C3325" s="817"/>
      <c r="D3325" s="817"/>
      <c r="E3325" s="817"/>
      <c r="F3325" s="819"/>
      <c r="G3325" s="822"/>
      <c r="H3325" s="823"/>
      <c r="I3325" s="824"/>
      <c r="J3325" s="813"/>
      <c r="K3325" s="824"/>
    </row>
    <row r="3326" spans="1:11">
      <c r="A3326" s="443">
        <v>10027</v>
      </c>
      <c r="B3326" s="421" t="s">
        <v>1482</v>
      </c>
      <c r="C3326" s="421"/>
      <c r="D3326" s="421"/>
      <c r="E3326" s="421"/>
      <c r="F3326" s="414"/>
      <c r="G3326" s="825">
        <v>0.47</v>
      </c>
      <c r="H3326" s="826"/>
      <c r="I3326" s="453" t="s">
        <v>1295</v>
      </c>
      <c r="J3326" s="442">
        <v>11.25</v>
      </c>
      <c r="K3326" s="418">
        <v>5.28</v>
      </c>
    </row>
    <row r="3327" spans="1:11">
      <c r="A3327" s="443">
        <v>10050</v>
      </c>
      <c r="B3327" s="421" t="s">
        <v>1483</v>
      </c>
      <c r="C3327" s="421"/>
      <c r="D3327" s="421"/>
      <c r="E3327" s="421"/>
      <c r="F3327" s="422"/>
      <c r="G3327" s="827">
        <v>0.03</v>
      </c>
      <c r="H3327" s="828"/>
      <c r="I3327" s="457" t="s">
        <v>1484</v>
      </c>
      <c r="J3327" s="442">
        <v>23.25</v>
      </c>
      <c r="K3327" s="442">
        <v>0.69</v>
      </c>
    </row>
    <row r="3328" spans="1:11">
      <c r="A3328" s="443">
        <v>10059</v>
      </c>
      <c r="B3328" s="421" t="s">
        <v>1485</v>
      </c>
      <c r="C3328" s="421"/>
      <c r="D3328" s="421"/>
      <c r="E3328" s="421"/>
      <c r="F3328" s="422"/>
      <c r="G3328" s="827">
        <v>8.9999999999999998E-4</v>
      </c>
      <c r="H3328" s="828"/>
      <c r="I3328" s="457" t="s">
        <v>1484</v>
      </c>
      <c r="J3328" s="442">
        <v>17.97</v>
      </c>
      <c r="K3328" s="442">
        <v>0.01</v>
      </c>
    </row>
    <row r="3329" spans="1:11">
      <c r="A3329" s="443">
        <v>10061</v>
      </c>
      <c r="B3329" s="421" t="s">
        <v>1486</v>
      </c>
      <c r="C3329" s="421"/>
      <c r="D3329" s="421"/>
      <c r="E3329" s="421"/>
      <c r="F3329" s="422"/>
      <c r="G3329" s="827">
        <v>0.6</v>
      </c>
      <c r="H3329" s="828"/>
      <c r="I3329" s="457" t="s">
        <v>1484</v>
      </c>
      <c r="J3329" s="442">
        <v>33.51</v>
      </c>
      <c r="K3329" s="442">
        <v>20.100000000000001</v>
      </c>
    </row>
    <row r="3330" spans="1:11">
      <c r="A3330" s="444"/>
      <c r="B3330" s="421"/>
      <c r="C3330" s="421"/>
      <c r="D3330" s="421"/>
      <c r="E3330" s="421"/>
      <c r="F3330" s="422"/>
      <c r="G3330" s="827"/>
      <c r="H3330" s="828"/>
      <c r="I3330" s="457"/>
      <c r="J3330" s="458"/>
      <c r="K3330" s="426"/>
    </row>
    <row r="3331" spans="1:11">
      <c r="A3331" s="833" t="s">
        <v>1271</v>
      </c>
      <c r="B3331" s="834"/>
      <c r="C3331" s="834"/>
      <c r="D3331" s="834"/>
      <c r="E3331" s="834"/>
      <c r="F3331" s="834"/>
      <c r="G3331" s="834"/>
      <c r="H3331" s="834"/>
      <c r="I3331" s="834"/>
      <c r="J3331" s="835"/>
      <c r="K3331" s="449">
        <v>26.080000000000002</v>
      </c>
    </row>
    <row r="3332" spans="1:11">
      <c r="A3332" s="814" t="s">
        <v>1272</v>
      </c>
      <c r="B3332" s="815"/>
      <c r="C3332" s="815"/>
      <c r="D3332" s="815"/>
      <c r="E3332" s="815"/>
      <c r="F3332" s="818"/>
      <c r="G3332" s="820" t="s">
        <v>1268</v>
      </c>
      <c r="H3332" s="821"/>
      <c r="I3332" s="824" t="s">
        <v>1249</v>
      </c>
      <c r="J3332" s="813" t="s">
        <v>1269</v>
      </c>
      <c r="K3332" s="813" t="s">
        <v>1270</v>
      </c>
    </row>
    <row r="3333" spans="1:11">
      <c r="A3333" s="816"/>
      <c r="B3333" s="817"/>
      <c r="C3333" s="817"/>
      <c r="D3333" s="817"/>
      <c r="E3333" s="817"/>
      <c r="F3333" s="819"/>
      <c r="G3333" s="822"/>
      <c r="H3333" s="823"/>
      <c r="I3333" s="824"/>
      <c r="J3333" s="813"/>
      <c r="K3333" s="824"/>
    </row>
    <row r="3334" spans="1:11">
      <c r="A3334" s="444"/>
      <c r="B3334" s="421"/>
      <c r="C3334" s="421"/>
      <c r="D3334" s="421"/>
      <c r="E3334" s="421"/>
      <c r="F3334" s="422"/>
      <c r="G3334" s="827"/>
      <c r="H3334" s="828"/>
      <c r="I3334" s="457"/>
      <c r="J3334" s="458"/>
      <c r="K3334" s="426"/>
    </row>
    <row r="3335" spans="1:11">
      <c r="A3335" s="444"/>
      <c r="B3335" s="421"/>
      <c r="C3335" s="421"/>
      <c r="D3335" s="421"/>
      <c r="E3335" s="421"/>
      <c r="F3335" s="422"/>
      <c r="G3335" s="827"/>
      <c r="H3335" s="828"/>
      <c r="I3335" s="457"/>
      <c r="J3335" s="458"/>
      <c r="K3335" s="426"/>
    </row>
    <row r="3336" spans="1:11">
      <c r="A3336" s="444"/>
      <c r="B3336" s="421"/>
      <c r="C3336" s="421"/>
      <c r="D3336" s="421"/>
      <c r="E3336" s="421"/>
      <c r="F3336" s="422"/>
      <c r="G3336" s="827"/>
      <c r="H3336" s="828"/>
      <c r="I3336" s="457"/>
      <c r="J3336" s="458"/>
      <c r="K3336" s="426"/>
    </row>
    <row r="3337" spans="1:11">
      <c r="A3337" s="445"/>
      <c r="B3337" s="429"/>
      <c r="C3337" s="429"/>
      <c r="D3337" s="429"/>
      <c r="E3337" s="429"/>
      <c r="F3337" s="430"/>
      <c r="G3337" s="831"/>
      <c r="H3337" s="832"/>
      <c r="I3337" s="460"/>
      <c r="J3337" s="461"/>
      <c r="K3337" s="434"/>
    </row>
    <row r="3338" spans="1:11">
      <c r="A3338" s="833" t="s">
        <v>1273</v>
      </c>
      <c r="B3338" s="834"/>
      <c r="C3338" s="834"/>
      <c r="D3338" s="834"/>
      <c r="E3338" s="834"/>
      <c r="F3338" s="834"/>
      <c r="G3338" s="834"/>
      <c r="H3338" s="834"/>
      <c r="I3338" s="834"/>
      <c r="J3338" s="835"/>
      <c r="K3338" s="459"/>
    </row>
    <row r="3339" spans="1:11">
      <c r="A3339" s="814" t="s">
        <v>1274</v>
      </c>
      <c r="B3339" s="815"/>
      <c r="C3339" s="815"/>
      <c r="D3339" s="815"/>
      <c r="E3339" s="815"/>
      <c r="F3339" s="818"/>
      <c r="G3339" s="820" t="s">
        <v>1268</v>
      </c>
      <c r="H3339" s="821"/>
      <c r="I3339" s="824" t="s">
        <v>1249</v>
      </c>
      <c r="J3339" s="813" t="s">
        <v>1269</v>
      </c>
      <c r="K3339" s="813" t="s">
        <v>1270</v>
      </c>
    </row>
    <row r="3340" spans="1:11">
      <c r="A3340" s="816"/>
      <c r="B3340" s="817"/>
      <c r="C3340" s="817"/>
      <c r="D3340" s="817"/>
      <c r="E3340" s="817"/>
      <c r="F3340" s="819"/>
      <c r="G3340" s="822"/>
      <c r="H3340" s="823"/>
      <c r="I3340" s="824"/>
      <c r="J3340" s="813"/>
      <c r="K3340" s="824"/>
    </row>
    <row r="3341" spans="1:11">
      <c r="A3341" s="444"/>
      <c r="B3341" s="421"/>
      <c r="C3341" s="421"/>
      <c r="D3341" s="421"/>
      <c r="E3341" s="421"/>
      <c r="F3341" s="422"/>
      <c r="G3341" s="827"/>
      <c r="H3341" s="828"/>
      <c r="I3341" s="457"/>
      <c r="J3341" s="458"/>
      <c r="K3341" s="426"/>
    </row>
    <row r="3342" spans="1:11">
      <c r="A3342" s="444"/>
      <c r="B3342" s="421"/>
      <c r="C3342" s="421"/>
      <c r="D3342" s="421"/>
      <c r="E3342" s="421"/>
      <c r="F3342" s="422"/>
      <c r="G3342" s="827"/>
      <c r="H3342" s="828"/>
      <c r="I3342" s="457"/>
      <c r="J3342" s="458"/>
      <c r="K3342" s="426"/>
    </row>
    <row r="3343" spans="1:11">
      <c r="A3343" s="444"/>
      <c r="B3343" s="421"/>
      <c r="C3343" s="421"/>
      <c r="D3343" s="421"/>
      <c r="E3343" s="421"/>
      <c r="F3343" s="422"/>
      <c r="G3343" s="827"/>
      <c r="H3343" s="828"/>
      <c r="I3343" s="457"/>
      <c r="J3343" s="458"/>
      <c r="K3343" s="426"/>
    </row>
    <row r="3344" spans="1:11">
      <c r="A3344" s="445"/>
      <c r="B3344" s="429"/>
      <c r="C3344" s="429"/>
      <c r="D3344" s="429"/>
      <c r="E3344" s="429"/>
      <c r="F3344" s="430"/>
      <c r="G3344" s="831"/>
      <c r="H3344" s="832"/>
      <c r="I3344" s="460"/>
      <c r="J3344" s="461"/>
      <c r="K3344" s="434"/>
    </row>
    <row r="3345" spans="1:11">
      <c r="A3345" s="833" t="s">
        <v>1275</v>
      </c>
      <c r="B3345" s="834"/>
      <c r="C3345" s="834"/>
      <c r="D3345" s="834"/>
      <c r="E3345" s="834"/>
      <c r="F3345" s="834"/>
      <c r="G3345" s="834"/>
      <c r="H3345" s="834"/>
      <c r="I3345" s="834"/>
      <c r="J3345" s="835"/>
      <c r="K3345" s="459"/>
    </row>
    <row r="3346" spans="1:11">
      <c r="A3346" s="814" t="s">
        <v>1276</v>
      </c>
      <c r="B3346" s="869"/>
      <c r="C3346" s="872" t="s">
        <v>1277</v>
      </c>
      <c r="D3346" s="462" t="s">
        <v>984</v>
      </c>
      <c r="E3346" s="874" t="s">
        <v>889</v>
      </c>
      <c r="F3346" s="874"/>
      <c r="G3346" s="875"/>
      <c r="H3346" s="876" t="s">
        <v>1278</v>
      </c>
      <c r="I3346" s="877"/>
      <c r="J3346" s="878"/>
      <c r="K3346" s="829" t="s">
        <v>1279</v>
      </c>
    </row>
    <row r="3347" spans="1:11">
      <c r="A3347" s="870"/>
      <c r="B3347" s="871"/>
      <c r="C3347" s="873"/>
      <c r="D3347" s="464"/>
      <c r="E3347" s="463" t="s">
        <v>1280</v>
      </c>
      <c r="F3347" s="465" t="s">
        <v>1281</v>
      </c>
      <c r="G3347" s="466" t="s">
        <v>1282</v>
      </c>
      <c r="H3347" s="463" t="s">
        <v>1280</v>
      </c>
      <c r="I3347" s="465" t="s">
        <v>1281</v>
      </c>
      <c r="J3347" s="465" t="s">
        <v>1282</v>
      </c>
      <c r="K3347" s="830"/>
    </row>
    <row r="3348" spans="1:11">
      <c r="A3348" s="467"/>
      <c r="B3348" s="414"/>
      <c r="C3348" s="468"/>
      <c r="D3348" s="469"/>
      <c r="E3348" s="470"/>
      <c r="F3348" s="471"/>
      <c r="G3348" s="472"/>
      <c r="H3348" s="456"/>
      <c r="I3348" s="456"/>
      <c r="J3348" s="473"/>
      <c r="K3348" s="455"/>
    </row>
    <row r="3349" spans="1:11">
      <c r="A3349" s="444"/>
      <c r="B3349" s="421"/>
      <c r="C3349" s="468"/>
      <c r="D3349" s="474"/>
      <c r="E3349" s="475"/>
      <c r="F3349" s="476"/>
      <c r="G3349" s="477"/>
      <c r="H3349" s="456"/>
      <c r="I3349" s="456"/>
      <c r="J3349" s="473"/>
      <c r="K3349" s="426"/>
    </row>
    <row r="3350" spans="1:11">
      <c r="A3350" s="444"/>
      <c r="B3350" s="421"/>
      <c r="C3350" s="468"/>
      <c r="D3350" s="474"/>
      <c r="E3350" s="475"/>
      <c r="F3350" s="476"/>
      <c r="G3350" s="477"/>
      <c r="H3350" s="456"/>
      <c r="I3350" s="456"/>
      <c r="J3350" s="473"/>
      <c r="K3350" s="426"/>
    </row>
    <row r="3351" spans="1:11">
      <c r="A3351" s="445"/>
      <c r="B3351" s="429"/>
      <c r="C3351" s="478"/>
      <c r="D3351" s="479"/>
      <c r="E3351" s="480"/>
      <c r="F3351" s="481"/>
      <c r="G3351" s="482"/>
      <c r="H3351" s="456"/>
      <c r="I3351" s="456"/>
      <c r="J3351" s="473"/>
      <c r="K3351" s="434"/>
    </row>
    <row r="3352" spans="1:11">
      <c r="A3352" s="811" t="s">
        <v>1283</v>
      </c>
      <c r="B3352" s="809"/>
      <c r="C3352" s="809"/>
      <c r="D3352" s="812"/>
      <c r="E3352" s="809"/>
      <c r="F3352" s="809"/>
      <c r="G3352" s="809"/>
      <c r="H3352" s="809"/>
      <c r="I3352" s="809"/>
      <c r="J3352" s="810"/>
      <c r="K3352" s="459"/>
    </row>
    <row r="3353" spans="1:11">
      <c r="A3353" s="808" t="s">
        <v>1284</v>
      </c>
      <c r="B3353" s="809"/>
      <c r="C3353" s="809"/>
      <c r="D3353" s="809"/>
      <c r="E3353" s="809"/>
      <c r="F3353" s="809"/>
      <c r="G3353" s="809"/>
      <c r="H3353" s="809"/>
      <c r="I3353" s="809"/>
      <c r="J3353" s="810"/>
      <c r="K3353" s="449">
        <v>27.46</v>
      </c>
    </row>
    <row r="3354" spans="1:11">
      <c r="A3354" s="808" t="s">
        <v>1225</v>
      </c>
      <c r="B3354" s="809"/>
      <c r="C3354" s="809"/>
      <c r="D3354" s="809"/>
      <c r="E3354" s="809"/>
      <c r="F3354" s="809"/>
      <c r="G3354" s="809"/>
      <c r="H3354" s="809"/>
      <c r="I3354" s="809"/>
      <c r="J3354" s="810"/>
      <c r="K3354" s="449">
        <v>5.65</v>
      </c>
    </row>
    <row r="3355" spans="1:11">
      <c r="A3355" s="808" t="s">
        <v>1285</v>
      </c>
      <c r="B3355" s="809"/>
      <c r="C3355" s="809"/>
      <c r="D3355" s="809"/>
      <c r="E3355" s="809"/>
      <c r="F3355" s="809"/>
      <c r="G3355" s="809"/>
      <c r="H3355" s="809"/>
      <c r="I3355" s="809"/>
      <c r="J3355" s="810"/>
      <c r="K3355" s="449">
        <v>33.11</v>
      </c>
    </row>
    <row r="3358" spans="1:11">
      <c r="A3358" s="937" t="s">
        <v>1226</v>
      </c>
      <c r="B3358" s="938"/>
      <c r="C3358" s="938"/>
      <c r="D3358" s="938"/>
      <c r="E3358" s="938"/>
      <c r="F3358" s="938"/>
      <c r="G3358" s="938"/>
      <c r="H3358" s="938"/>
      <c r="I3358" s="938"/>
      <c r="J3358" s="938"/>
      <c r="K3358" s="939"/>
    </row>
    <row r="3359" spans="1:11">
      <c r="A3359" s="393" t="s">
        <v>1227</v>
      </c>
      <c r="B3359" s="394"/>
      <c r="C3359" s="940"/>
      <c r="D3359" s="940"/>
      <c r="E3359" s="940"/>
      <c r="F3359" s="940"/>
      <c r="G3359" s="940"/>
      <c r="H3359" s="940"/>
      <c r="I3359" s="940"/>
      <c r="J3359" s="940"/>
      <c r="K3359" s="941"/>
    </row>
    <row r="3360" spans="1:11">
      <c r="A3360" s="393" t="s">
        <v>1228</v>
      </c>
      <c r="B3360" s="394"/>
      <c r="C3360" s="395" t="s">
        <v>1229</v>
      </c>
      <c r="E3360" s="942"/>
      <c r="F3360" s="942"/>
      <c r="G3360" s="942"/>
      <c r="H3360" s="397"/>
      <c r="I3360" s="395" t="s">
        <v>1230</v>
      </c>
      <c r="J3360" s="943"/>
      <c r="K3360" s="944"/>
    </row>
    <row r="3361" spans="1:11">
      <c r="A3361" s="398" t="s">
        <v>1231</v>
      </c>
      <c r="B3361" s="399" t="s">
        <v>1487</v>
      </c>
      <c r="C3361" s="400"/>
      <c r="D3361" s="400"/>
      <c r="E3361" s="400"/>
      <c r="F3361" s="400"/>
      <c r="G3361" s="400"/>
      <c r="H3361" s="400"/>
      <c r="I3361" s="400"/>
      <c r="J3361" s="400"/>
      <c r="K3361" s="401"/>
    </row>
    <row r="3362" spans="1:11">
      <c r="A3362" s="402" t="s">
        <v>1233</v>
      </c>
      <c r="B3362" s="403"/>
      <c r="D3362" s="404"/>
      <c r="E3362" s="404"/>
      <c r="F3362" s="404"/>
      <c r="G3362" s="404"/>
      <c r="H3362" s="404"/>
      <c r="I3362" s="405"/>
      <c r="J3362" s="406" t="s">
        <v>1234</v>
      </c>
      <c r="K3362" s="407"/>
    </row>
    <row r="3363" spans="1:11">
      <c r="A3363" s="929" t="s">
        <v>1488</v>
      </c>
      <c r="B3363" s="930"/>
      <c r="C3363" s="930"/>
      <c r="D3363" s="930"/>
      <c r="E3363" s="930"/>
      <c r="F3363" s="930"/>
      <c r="G3363" s="930"/>
      <c r="H3363" s="930"/>
      <c r="I3363" s="931"/>
      <c r="J3363" s="408" t="s">
        <v>1236</v>
      </c>
      <c r="K3363" s="407" t="s">
        <v>1489</v>
      </c>
    </row>
    <row r="3364" spans="1:11">
      <c r="A3364" s="870" t="s">
        <v>1238</v>
      </c>
      <c r="B3364" s="932"/>
      <c r="C3364" s="815"/>
      <c r="D3364" s="815"/>
      <c r="E3364" s="869"/>
      <c r="F3364" s="409" t="s">
        <v>1239</v>
      </c>
      <c r="G3364" s="933" t="s">
        <v>1240</v>
      </c>
      <c r="H3364" s="934"/>
      <c r="I3364" s="830" t="s">
        <v>1241</v>
      </c>
      <c r="J3364" s="830"/>
      <c r="K3364" s="925" t="s">
        <v>1242</v>
      </c>
    </row>
    <row r="3365" spans="1:11">
      <c r="A3365" s="870"/>
      <c r="B3365" s="932"/>
      <c r="C3365" s="932"/>
      <c r="D3365" s="932"/>
      <c r="E3365" s="871"/>
      <c r="F3365" s="409"/>
      <c r="G3365" s="409" t="s">
        <v>1243</v>
      </c>
      <c r="H3365" s="410" t="s">
        <v>1244</v>
      </c>
      <c r="I3365" s="497" t="s">
        <v>1245</v>
      </c>
      <c r="J3365" s="497" t="s">
        <v>1244</v>
      </c>
      <c r="K3365" s="926"/>
    </row>
    <row r="3366" spans="1:11">
      <c r="A3366" s="412">
        <v>30035</v>
      </c>
      <c r="B3366" s="413" t="s">
        <v>1292</v>
      </c>
      <c r="C3366" s="413"/>
      <c r="D3366" s="413"/>
      <c r="E3366" s="414"/>
      <c r="F3366" s="415">
        <v>1</v>
      </c>
      <c r="G3366" s="416">
        <v>1</v>
      </c>
      <c r="H3366" s="417">
        <v>0</v>
      </c>
      <c r="I3366" s="426">
        <v>239.55</v>
      </c>
      <c r="J3366" s="426">
        <v>58.79</v>
      </c>
      <c r="K3366" s="419">
        <v>239.55</v>
      </c>
    </row>
    <row r="3367" spans="1:11">
      <c r="A3367" s="483">
        <v>30052</v>
      </c>
      <c r="B3367" s="421" t="s">
        <v>1490</v>
      </c>
      <c r="C3367" s="421"/>
      <c r="D3367" s="421"/>
      <c r="E3367" s="422"/>
      <c r="F3367" s="423">
        <v>2</v>
      </c>
      <c r="G3367" s="484">
        <v>1</v>
      </c>
      <c r="H3367" s="485">
        <v>0</v>
      </c>
      <c r="I3367" s="426">
        <v>0.99</v>
      </c>
      <c r="J3367" s="426">
        <v>0.54</v>
      </c>
      <c r="K3367" s="486">
        <v>1.98</v>
      </c>
    </row>
    <row r="3368" spans="1:11">
      <c r="A3368" s="483">
        <v>30044</v>
      </c>
      <c r="B3368" s="421" t="s">
        <v>1448</v>
      </c>
      <c r="C3368" s="421"/>
      <c r="D3368" s="421"/>
      <c r="E3368" s="422"/>
      <c r="F3368" s="423">
        <v>1</v>
      </c>
      <c r="G3368" s="484">
        <v>1</v>
      </c>
      <c r="H3368" s="485">
        <v>0</v>
      </c>
      <c r="I3368" s="426">
        <v>2.89</v>
      </c>
      <c r="J3368" s="426">
        <v>0.22</v>
      </c>
      <c r="K3368" s="486">
        <v>2.89</v>
      </c>
    </row>
    <row r="3369" spans="1:11" s="194" customFormat="1">
      <c r="A3369" s="420"/>
      <c r="B3369" s="421"/>
      <c r="C3369" s="421"/>
      <c r="D3369" s="421"/>
      <c r="E3369" s="422"/>
      <c r="F3369" s="423"/>
      <c r="G3369" s="424"/>
      <c r="H3369" s="425"/>
      <c r="I3369" s="426"/>
      <c r="J3369" s="426"/>
      <c r="K3369" s="427"/>
    </row>
    <row r="3370" spans="1:11" s="194" customFormat="1">
      <c r="A3370" s="420"/>
      <c r="B3370" s="421"/>
      <c r="C3370" s="421"/>
      <c r="D3370" s="421"/>
      <c r="E3370" s="422"/>
      <c r="F3370" s="423"/>
      <c r="G3370" s="424"/>
      <c r="H3370" s="425"/>
      <c r="I3370" s="426"/>
      <c r="J3370" s="426"/>
      <c r="K3370" s="427"/>
    </row>
    <row r="3371" spans="1:11" s="194" customFormat="1">
      <c r="A3371" s="420"/>
      <c r="B3371" s="421"/>
      <c r="C3371" s="421"/>
      <c r="D3371" s="421"/>
      <c r="E3371" s="422"/>
      <c r="F3371" s="423"/>
      <c r="G3371" s="424"/>
      <c r="H3371" s="425"/>
      <c r="I3371" s="426"/>
      <c r="J3371" s="426"/>
      <c r="K3371" s="427"/>
    </row>
    <row r="3372" spans="1:11" s="194" customFormat="1">
      <c r="A3372" s="420"/>
      <c r="B3372" s="421"/>
      <c r="C3372" s="421"/>
      <c r="D3372" s="421"/>
      <c r="E3372" s="422"/>
      <c r="F3372" s="423"/>
      <c r="G3372" s="424"/>
      <c r="H3372" s="425"/>
      <c r="I3372" s="426"/>
      <c r="J3372" s="426"/>
      <c r="K3372" s="427"/>
    </row>
    <row r="3373" spans="1:11" s="194" customFormat="1">
      <c r="A3373" s="428"/>
      <c r="B3373" s="429"/>
      <c r="C3373" s="429"/>
      <c r="D3373" s="429"/>
      <c r="E3373" s="430"/>
      <c r="F3373" s="431"/>
      <c r="G3373" s="432"/>
      <c r="H3373" s="433"/>
      <c r="I3373" s="434"/>
      <c r="J3373" s="434"/>
      <c r="K3373" s="435"/>
    </row>
    <row r="3374" spans="1:11" s="194" customFormat="1">
      <c r="A3374" s="935" t="s">
        <v>1247</v>
      </c>
      <c r="B3374" s="936"/>
      <c r="C3374" s="936"/>
      <c r="D3374" s="936"/>
      <c r="E3374" s="936"/>
      <c r="F3374" s="834"/>
      <c r="G3374" s="834"/>
      <c r="H3374" s="834"/>
      <c r="I3374" s="834"/>
      <c r="J3374" s="835"/>
      <c r="K3374" s="436">
        <v>244.42</v>
      </c>
    </row>
    <row r="3375" spans="1:11" s="194" customFormat="1">
      <c r="A3375" s="814" t="s">
        <v>1248</v>
      </c>
      <c r="B3375" s="815"/>
      <c r="C3375" s="815"/>
      <c r="D3375" s="815"/>
      <c r="E3375" s="815"/>
      <c r="F3375" s="437"/>
      <c r="G3375" s="437"/>
      <c r="H3375" s="921" t="s">
        <v>1239</v>
      </c>
      <c r="I3375" s="923" t="s">
        <v>1249</v>
      </c>
      <c r="J3375" s="925" t="s">
        <v>1250</v>
      </c>
      <c r="K3375" s="925" t="s">
        <v>1242</v>
      </c>
    </row>
    <row r="3376" spans="1:11" s="194" customFormat="1" ht="15">
      <c r="A3376" s="816"/>
      <c r="B3376" s="817"/>
      <c r="C3376" s="817"/>
      <c r="D3376" s="817"/>
      <c r="E3376" s="817"/>
      <c r="F3376" s="438"/>
      <c r="G3376" s="666"/>
      <c r="H3376" s="922"/>
      <c r="I3376" s="924"/>
      <c r="J3376" s="926"/>
      <c r="K3376" s="926"/>
    </row>
    <row r="3377" spans="1:11">
      <c r="A3377" s="439">
        <v>20002</v>
      </c>
      <c r="B3377" s="927" t="s">
        <v>1251</v>
      </c>
      <c r="C3377" s="927"/>
      <c r="D3377" s="927"/>
      <c r="E3377" s="927"/>
      <c r="F3377" s="927"/>
      <c r="G3377" s="928"/>
      <c r="H3377" s="440">
        <v>1</v>
      </c>
      <c r="I3377" s="441" t="s">
        <v>1252</v>
      </c>
      <c r="J3377" s="442">
        <v>24.3</v>
      </c>
      <c r="K3377" s="442">
        <v>24.3</v>
      </c>
    </row>
    <row r="3378" spans="1:11" ht="15.75" customHeight="1">
      <c r="A3378" s="443">
        <v>20003</v>
      </c>
      <c r="B3378" s="919" t="s">
        <v>1306</v>
      </c>
      <c r="C3378" s="919"/>
      <c r="D3378" s="919"/>
      <c r="E3378" s="919"/>
      <c r="F3378" s="919"/>
      <c r="G3378" s="920"/>
      <c r="H3378" s="440">
        <v>4</v>
      </c>
      <c r="I3378" s="441" t="s">
        <v>1252</v>
      </c>
      <c r="J3378" s="442">
        <v>15.22</v>
      </c>
      <c r="K3378" s="442">
        <v>60.88</v>
      </c>
    </row>
    <row r="3379" spans="1:11">
      <c r="A3379" s="443">
        <v>20015</v>
      </c>
      <c r="B3379" s="919" t="s">
        <v>1491</v>
      </c>
      <c r="C3379" s="919"/>
      <c r="D3379" s="919"/>
      <c r="E3379" s="919"/>
      <c r="F3379" s="919"/>
      <c r="G3379" s="920"/>
      <c r="H3379" s="440">
        <v>2</v>
      </c>
      <c r="I3379" s="441" t="s">
        <v>1252</v>
      </c>
      <c r="J3379" s="442">
        <v>20.05</v>
      </c>
      <c r="K3379" s="442">
        <v>40.1</v>
      </c>
    </row>
    <row r="3380" spans="1:11">
      <c r="A3380" s="443">
        <v>11</v>
      </c>
      <c r="B3380" s="919" t="s">
        <v>1255</v>
      </c>
      <c r="C3380" s="919"/>
      <c r="D3380" s="919"/>
      <c r="E3380" s="919"/>
      <c r="F3380" s="919"/>
      <c r="G3380" s="920"/>
      <c r="H3380" s="440">
        <v>1.1200000000000001</v>
      </c>
      <c r="I3380" s="441" t="s">
        <v>1256</v>
      </c>
      <c r="J3380" s="442">
        <v>0</v>
      </c>
      <c r="K3380" s="442">
        <v>1.4</v>
      </c>
    </row>
    <row r="3381" spans="1:11">
      <c r="A3381" s="443">
        <v>12</v>
      </c>
      <c r="B3381" s="919" t="s">
        <v>1258</v>
      </c>
      <c r="C3381" s="919"/>
      <c r="D3381" s="919"/>
      <c r="E3381" s="919"/>
      <c r="F3381" s="919"/>
      <c r="G3381" s="920"/>
      <c r="H3381" s="440">
        <v>9.6</v>
      </c>
      <c r="I3381" s="441" t="s">
        <v>1256</v>
      </c>
      <c r="J3381" s="442">
        <v>0</v>
      </c>
      <c r="K3381" s="442">
        <v>12.02</v>
      </c>
    </row>
    <row r="3382" spans="1:11">
      <c r="A3382" s="443">
        <v>13</v>
      </c>
      <c r="B3382" s="919" t="s">
        <v>1260</v>
      </c>
      <c r="C3382" s="919"/>
      <c r="D3382" s="919"/>
      <c r="E3382" s="919"/>
      <c r="F3382" s="919"/>
      <c r="G3382" s="920"/>
      <c r="H3382" s="440">
        <v>4.79</v>
      </c>
      <c r="I3382" s="441" t="s">
        <v>1256</v>
      </c>
      <c r="J3382" s="442">
        <v>0</v>
      </c>
      <c r="K3382" s="442">
        <v>6</v>
      </c>
    </row>
    <row r="3383" spans="1:11">
      <c r="A3383" s="443">
        <v>14</v>
      </c>
      <c r="B3383" s="919" t="s">
        <v>1262</v>
      </c>
      <c r="C3383" s="919"/>
      <c r="D3383" s="919"/>
      <c r="E3383" s="919"/>
      <c r="F3383" s="919"/>
      <c r="G3383" s="920"/>
      <c r="H3383" s="440">
        <v>5</v>
      </c>
      <c r="I3383" s="441" t="s">
        <v>1256</v>
      </c>
      <c r="J3383" s="442">
        <v>0</v>
      </c>
      <c r="K3383" s="442">
        <v>6.26</v>
      </c>
    </row>
    <row r="3384" spans="1:11">
      <c r="A3384" s="445"/>
      <c r="B3384" s="879"/>
      <c r="C3384" s="879"/>
      <c r="D3384" s="879"/>
      <c r="E3384" s="879"/>
      <c r="F3384" s="879"/>
      <c r="G3384" s="880"/>
      <c r="H3384" s="446"/>
      <c r="I3384" s="447"/>
      <c r="J3384" s="434"/>
      <c r="K3384" s="434"/>
    </row>
    <row r="3385" spans="1:11" ht="15">
      <c r="A3385" s="448"/>
      <c r="C3385" s="667"/>
      <c r="D3385" s="833" t="s">
        <v>1263</v>
      </c>
      <c r="E3385" s="834"/>
      <c r="F3385" s="834"/>
      <c r="G3385" s="834"/>
      <c r="H3385" s="834"/>
      <c r="I3385" s="834"/>
      <c r="J3385" s="835"/>
      <c r="K3385" s="449">
        <v>150.96</v>
      </c>
    </row>
    <row r="3386" spans="1:11">
      <c r="A3386" s="448" t="s">
        <v>1264</v>
      </c>
      <c r="B3386" s="437"/>
      <c r="C3386" s="450">
        <v>100</v>
      </c>
      <c r="D3386" s="881" t="s">
        <v>1265</v>
      </c>
      <c r="E3386" s="882"/>
      <c r="F3386" s="882"/>
      <c r="G3386" s="882"/>
      <c r="H3386" s="882"/>
      <c r="I3386" s="882"/>
      <c r="J3386" s="883"/>
      <c r="K3386" s="449">
        <v>395.38</v>
      </c>
    </row>
    <row r="3387" spans="1:11">
      <c r="A3387" s="451"/>
      <c r="B3387" s="437"/>
      <c r="C3387" s="452"/>
      <c r="D3387" s="918" t="s">
        <v>1266</v>
      </c>
      <c r="E3387" s="918"/>
      <c r="F3387" s="834"/>
      <c r="G3387" s="834"/>
      <c r="H3387" s="834"/>
      <c r="I3387" s="834"/>
      <c r="J3387" s="835"/>
      <c r="K3387" s="449">
        <v>3.95</v>
      </c>
    </row>
    <row r="3388" spans="1:11">
      <c r="A3388" s="814" t="s">
        <v>1267</v>
      </c>
      <c r="B3388" s="815"/>
      <c r="C3388" s="815"/>
      <c r="D3388" s="815"/>
      <c r="E3388" s="815"/>
      <c r="F3388" s="818"/>
      <c r="G3388" s="820" t="s">
        <v>1268</v>
      </c>
      <c r="H3388" s="821"/>
      <c r="I3388" s="824" t="s">
        <v>1249</v>
      </c>
      <c r="J3388" s="813" t="s">
        <v>1269</v>
      </c>
      <c r="K3388" s="813" t="s">
        <v>1270</v>
      </c>
    </row>
    <row r="3389" spans="1:11">
      <c r="A3389" s="816"/>
      <c r="B3389" s="817"/>
      <c r="C3389" s="817"/>
      <c r="D3389" s="817"/>
      <c r="E3389" s="817"/>
      <c r="F3389" s="819"/>
      <c r="G3389" s="822"/>
      <c r="H3389" s="823"/>
      <c r="I3389" s="824"/>
      <c r="J3389" s="813"/>
      <c r="K3389" s="824"/>
    </row>
    <row r="3390" spans="1:11">
      <c r="A3390" s="443">
        <v>10011</v>
      </c>
      <c r="B3390" s="421" t="s">
        <v>1492</v>
      </c>
      <c r="C3390" s="421"/>
      <c r="D3390" s="421"/>
      <c r="E3390" s="421"/>
      <c r="F3390" s="414"/>
      <c r="G3390" s="825">
        <v>0.06</v>
      </c>
      <c r="H3390" s="826"/>
      <c r="I3390" s="453" t="s">
        <v>1295</v>
      </c>
      <c r="J3390" s="442">
        <v>42.35</v>
      </c>
      <c r="K3390" s="418">
        <v>2.54</v>
      </c>
    </row>
    <row r="3391" spans="1:11">
      <c r="A3391" s="443">
        <v>10051</v>
      </c>
      <c r="B3391" s="421" t="s">
        <v>1488</v>
      </c>
      <c r="C3391" s="421"/>
      <c r="D3391" s="421"/>
      <c r="E3391" s="421"/>
      <c r="F3391" s="422"/>
      <c r="G3391" s="827">
        <v>1</v>
      </c>
      <c r="H3391" s="828"/>
      <c r="I3391" s="457" t="s">
        <v>1493</v>
      </c>
      <c r="J3391" s="442">
        <v>26.52</v>
      </c>
      <c r="K3391" s="442">
        <v>26.52</v>
      </c>
    </row>
    <row r="3392" spans="1:11">
      <c r="A3392" s="444"/>
      <c r="B3392" s="421"/>
      <c r="C3392" s="421"/>
      <c r="D3392" s="421"/>
      <c r="E3392" s="421"/>
      <c r="F3392" s="422"/>
      <c r="G3392" s="827"/>
      <c r="H3392" s="828"/>
      <c r="I3392" s="457"/>
      <c r="J3392" s="458"/>
      <c r="K3392" s="426"/>
    </row>
    <row r="3393" spans="1:11">
      <c r="A3393" s="444"/>
      <c r="B3393" s="421"/>
      <c r="C3393" s="421"/>
      <c r="D3393" s="421"/>
      <c r="E3393" s="421"/>
      <c r="F3393" s="422"/>
      <c r="G3393" s="827"/>
      <c r="H3393" s="828"/>
      <c r="I3393" s="457"/>
      <c r="J3393" s="458"/>
      <c r="K3393" s="426"/>
    </row>
    <row r="3394" spans="1:11">
      <c r="A3394" s="833" t="s">
        <v>1271</v>
      </c>
      <c r="B3394" s="834"/>
      <c r="C3394" s="834"/>
      <c r="D3394" s="834"/>
      <c r="E3394" s="834"/>
      <c r="F3394" s="834"/>
      <c r="G3394" s="834"/>
      <c r="H3394" s="834"/>
      <c r="I3394" s="834"/>
      <c r="J3394" s="835"/>
      <c r="K3394" s="449">
        <v>29.06</v>
      </c>
    </row>
    <row r="3395" spans="1:11">
      <c r="A3395" s="814" t="s">
        <v>1272</v>
      </c>
      <c r="B3395" s="815"/>
      <c r="C3395" s="815"/>
      <c r="D3395" s="815"/>
      <c r="E3395" s="815"/>
      <c r="F3395" s="818"/>
      <c r="G3395" s="820" t="s">
        <v>1268</v>
      </c>
      <c r="H3395" s="821"/>
      <c r="I3395" s="824" t="s">
        <v>1249</v>
      </c>
      <c r="J3395" s="813" t="s">
        <v>1269</v>
      </c>
      <c r="K3395" s="813" t="s">
        <v>1270</v>
      </c>
    </row>
    <row r="3396" spans="1:11">
      <c r="A3396" s="816"/>
      <c r="B3396" s="817"/>
      <c r="C3396" s="817"/>
      <c r="D3396" s="817"/>
      <c r="E3396" s="817"/>
      <c r="F3396" s="819"/>
      <c r="G3396" s="822"/>
      <c r="H3396" s="823"/>
      <c r="I3396" s="824"/>
      <c r="J3396" s="813"/>
      <c r="K3396" s="824"/>
    </row>
    <row r="3397" spans="1:11">
      <c r="A3397" s="444"/>
      <c r="B3397" s="421"/>
      <c r="C3397" s="421"/>
      <c r="D3397" s="421"/>
      <c r="E3397" s="421"/>
      <c r="F3397" s="422"/>
      <c r="G3397" s="827"/>
      <c r="H3397" s="828"/>
      <c r="I3397" s="457"/>
      <c r="J3397" s="458"/>
      <c r="K3397" s="426"/>
    </row>
    <row r="3398" spans="1:11">
      <c r="A3398" s="444"/>
      <c r="B3398" s="421"/>
      <c r="C3398" s="421"/>
      <c r="D3398" s="421"/>
      <c r="E3398" s="421"/>
      <c r="F3398" s="422"/>
      <c r="G3398" s="827"/>
      <c r="H3398" s="828"/>
      <c r="I3398" s="457"/>
      <c r="J3398" s="458"/>
      <c r="K3398" s="426"/>
    </row>
    <row r="3399" spans="1:11">
      <c r="A3399" s="444"/>
      <c r="B3399" s="421"/>
      <c r="C3399" s="421"/>
      <c r="D3399" s="421"/>
      <c r="E3399" s="421"/>
      <c r="F3399" s="422"/>
      <c r="G3399" s="827"/>
      <c r="H3399" s="828"/>
      <c r="I3399" s="457"/>
      <c r="J3399" s="458"/>
      <c r="K3399" s="426"/>
    </row>
    <row r="3400" spans="1:11">
      <c r="A3400" s="445"/>
      <c r="B3400" s="429"/>
      <c r="C3400" s="429"/>
      <c r="D3400" s="429"/>
      <c r="E3400" s="429"/>
      <c r="F3400" s="430"/>
      <c r="G3400" s="831"/>
      <c r="H3400" s="832"/>
      <c r="I3400" s="460"/>
      <c r="J3400" s="461"/>
      <c r="K3400" s="434"/>
    </row>
    <row r="3401" spans="1:11">
      <c r="A3401" s="833" t="s">
        <v>1273</v>
      </c>
      <c r="B3401" s="834"/>
      <c r="C3401" s="834"/>
      <c r="D3401" s="834"/>
      <c r="E3401" s="834"/>
      <c r="F3401" s="834"/>
      <c r="G3401" s="834"/>
      <c r="H3401" s="834"/>
      <c r="I3401" s="834"/>
      <c r="J3401" s="835"/>
      <c r="K3401" s="459"/>
    </row>
    <row r="3402" spans="1:11">
      <c r="A3402" s="814" t="s">
        <v>1274</v>
      </c>
      <c r="B3402" s="815"/>
      <c r="C3402" s="815"/>
      <c r="D3402" s="815"/>
      <c r="E3402" s="815"/>
      <c r="F3402" s="818"/>
      <c r="G3402" s="820" t="s">
        <v>1268</v>
      </c>
      <c r="H3402" s="821"/>
      <c r="I3402" s="824" t="s">
        <v>1249</v>
      </c>
      <c r="J3402" s="813" t="s">
        <v>1269</v>
      </c>
      <c r="K3402" s="813" t="s">
        <v>1270</v>
      </c>
    </row>
    <row r="3403" spans="1:11">
      <c r="A3403" s="816"/>
      <c r="B3403" s="817"/>
      <c r="C3403" s="817"/>
      <c r="D3403" s="817"/>
      <c r="E3403" s="817"/>
      <c r="F3403" s="819"/>
      <c r="G3403" s="822"/>
      <c r="H3403" s="823"/>
      <c r="I3403" s="824"/>
      <c r="J3403" s="813"/>
      <c r="K3403" s="824"/>
    </row>
    <row r="3404" spans="1:11">
      <c r="A3404" s="444"/>
      <c r="B3404" s="421"/>
      <c r="C3404" s="421"/>
      <c r="D3404" s="421"/>
      <c r="E3404" s="421"/>
      <c r="F3404" s="422"/>
      <c r="G3404" s="827"/>
      <c r="H3404" s="828"/>
      <c r="I3404" s="457"/>
      <c r="J3404" s="458"/>
      <c r="K3404" s="426"/>
    </row>
    <row r="3405" spans="1:11">
      <c r="A3405" s="444"/>
      <c r="B3405" s="421"/>
      <c r="C3405" s="421"/>
      <c r="D3405" s="421"/>
      <c r="E3405" s="421"/>
      <c r="F3405" s="422"/>
      <c r="G3405" s="827"/>
      <c r="H3405" s="828"/>
      <c r="I3405" s="457"/>
      <c r="J3405" s="458"/>
      <c r="K3405" s="426"/>
    </row>
    <row r="3406" spans="1:11">
      <c r="A3406" s="444"/>
      <c r="B3406" s="421"/>
      <c r="C3406" s="421"/>
      <c r="D3406" s="421"/>
      <c r="E3406" s="421"/>
      <c r="F3406" s="422"/>
      <c r="G3406" s="827"/>
      <c r="H3406" s="828"/>
      <c r="I3406" s="457"/>
      <c r="J3406" s="458"/>
      <c r="K3406" s="426"/>
    </row>
    <row r="3407" spans="1:11">
      <c r="A3407" s="445"/>
      <c r="B3407" s="429"/>
      <c r="C3407" s="429"/>
      <c r="D3407" s="429"/>
      <c r="E3407" s="429"/>
      <c r="F3407" s="430"/>
      <c r="G3407" s="831"/>
      <c r="H3407" s="832"/>
      <c r="I3407" s="460"/>
      <c r="J3407" s="461"/>
      <c r="K3407" s="434"/>
    </row>
    <row r="3408" spans="1:11">
      <c r="A3408" s="833" t="s">
        <v>1275</v>
      </c>
      <c r="B3408" s="834"/>
      <c r="C3408" s="834"/>
      <c r="D3408" s="834"/>
      <c r="E3408" s="834"/>
      <c r="F3408" s="834"/>
      <c r="G3408" s="834"/>
      <c r="H3408" s="834"/>
      <c r="I3408" s="834"/>
      <c r="J3408" s="835"/>
      <c r="K3408" s="459"/>
    </row>
    <row r="3409" spans="1:11">
      <c r="A3409" s="814" t="s">
        <v>1276</v>
      </c>
      <c r="B3409" s="869"/>
      <c r="C3409" s="872" t="s">
        <v>1277</v>
      </c>
      <c r="D3409" s="462" t="s">
        <v>984</v>
      </c>
      <c r="E3409" s="874" t="s">
        <v>889</v>
      </c>
      <c r="F3409" s="874"/>
      <c r="G3409" s="875"/>
      <c r="H3409" s="876" t="s">
        <v>1278</v>
      </c>
      <c r="I3409" s="877"/>
      <c r="J3409" s="878"/>
      <c r="K3409" s="829" t="s">
        <v>1279</v>
      </c>
    </row>
    <row r="3410" spans="1:11">
      <c r="A3410" s="870"/>
      <c r="B3410" s="871"/>
      <c r="C3410" s="873"/>
      <c r="D3410" s="464"/>
      <c r="E3410" s="463" t="s">
        <v>1280</v>
      </c>
      <c r="F3410" s="465" t="s">
        <v>1281</v>
      </c>
      <c r="G3410" s="466" t="s">
        <v>1282</v>
      </c>
      <c r="H3410" s="463" t="s">
        <v>1280</v>
      </c>
      <c r="I3410" s="465" t="s">
        <v>1281</v>
      </c>
      <c r="J3410" s="465" t="s">
        <v>1282</v>
      </c>
      <c r="K3410" s="830"/>
    </row>
    <row r="3411" spans="1:11">
      <c r="A3411" s="467"/>
      <c r="B3411" s="414"/>
      <c r="C3411" s="468"/>
      <c r="D3411" s="469"/>
      <c r="E3411" s="470"/>
      <c r="F3411" s="471"/>
      <c r="G3411" s="472"/>
      <c r="H3411" s="456"/>
      <c r="I3411" s="456"/>
      <c r="J3411" s="473"/>
      <c r="K3411" s="455"/>
    </row>
    <row r="3412" spans="1:11">
      <c r="A3412" s="444"/>
      <c r="B3412" s="421"/>
      <c r="C3412" s="468"/>
      <c r="D3412" s="474"/>
      <c r="E3412" s="475"/>
      <c r="F3412" s="476"/>
      <c r="G3412" s="477"/>
      <c r="H3412" s="456"/>
      <c r="I3412" s="456"/>
      <c r="J3412" s="473"/>
      <c r="K3412" s="426"/>
    </row>
    <row r="3413" spans="1:11">
      <c r="A3413" s="444"/>
      <c r="B3413" s="421"/>
      <c r="C3413" s="468"/>
      <c r="D3413" s="474"/>
      <c r="E3413" s="475"/>
      <c r="F3413" s="476"/>
      <c r="G3413" s="477"/>
      <c r="H3413" s="456"/>
      <c r="I3413" s="456"/>
      <c r="J3413" s="473"/>
      <c r="K3413" s="426"/>
    </row>
    <row r="3414" spans="1:11">
      <c r="A3414" s="445"/>
      <c r="B3414" s="429"/>
      <c r="C3414" s="478"/>
      <c r="D3414" s="479"/>
      <c r="E3414" s="480"/>
      <c r="F3414" s="481"/>
      <c r="G3414" s="482"/>
      <c r="H3414" s="456"/>
      <c r="I3414" s="456"/>
      <c r="J3414" s="473"/>
      <c r="K3414" s="434"/>
    </row>
    <row r="3415" spans="1:11">
      <c r="A3415" s="811" t="s">
        <v>1283</v>
      </c>
      <c r="B3415" s="809"/>
      <c r="C3415" s="809"/>
      <c r="D3415" s="812"/>
      <c r="E3415" s="809"/>
      <c r="F3415" s="809"/>
      <c r="G3415" s="809"/>
      <c r="H3415" s="809"/>
      <c r="I3415" s="809"/>
      <c r="J3415" s="810"/>
      <c r="K3415" s="459"/>
    </row>
    <row r="3416" spans="1:11">
      <c r="A3416" s="808" t="s">
        <v>1284</v>
      </c>
      <c r="B3416" s="809"/>
      <c r="C3416" s="809"/>
      <c r="D3416" s="809"/>
      <c r="E3416" s="809"/>
      <c r="F3416" s="809"/>
      <c r="G3416" s="809"/>
      <c r="H3416" s="809"/>
      <c r="I3416" s="809"/>
      <c r="J3416" s="810"/>
      <c r="K3416" s="449">
        <v>33.01</v>
      </c>
    </row>
    <row r="3417" spans="1:11">
      <c r="A3417" s="808" t="s">
        <v>1225</v>
      </c>
      <c r="B3417" s="809"/>
      <c r="C3417" s="809"/>
      <c r="D3417" s="809"/>
      <c r="E3417" s="809"/>
      <c r="F3417" s="809"/>
      <c r="G3417" s="809"/>
      <c r="H3417" s="809"/>
      <c r="I3417" s="809"/>
      <c r="J3417" s="810"/>
      <c r="K3417" s="449">
        <v>6.8</v>
      </c>
    </row>
    <row r="3418" spans="1:11">
      <c r="A3418" s="808" t="s">
        <v>1285</v>
      </c>
      <c r="B3418" s="809"/>
      <c r="C3418" s="809"/>
      <c r="D3418" s="809"/>
      <c r="E3418" s="809"/>
      <c r="F3418" s="809"/>
      <c r="G3418" s="809"/>
      <c r="H3418" s="809"/>
      <c r="I3418" s="809"/>
      <c r="J3418" s="810"/>
      <c r="K3418" s="449">
        <v>39.809999999999995</v>
      </c>
    </row>
    <row r="3421" spans="1:11">
      <c r="A3421" s="937" t="s">
        <v>1226</v>
      </c>
      <c r="B3421" s="938"/>
      <c r="C3421" s="938"/>
      <c r="D3421" s="938"/>
      <c r="E3421" s="938"/>
      <c r="F3421" s="938"/>
      <c r="G3421" s="938"/>
      <c r="H3421" s="938"/>
      <c r="I3421" s="938"/>
      <c r="J3421" s="938"/>
      <c r="K3421" s="939"/>
    </row>
    <row r="3422" spans="1:11">
      <c r="A3422" s="393" t="s">
        <v>1227</v>
      </c>
      <c r="B3422" s="394"/>
      <c r="C3422" s="940"/>
      <c r="D3422" s="940"/>
      <c r="E3422" s="940"/>
      <c r="F3422" s="940"/>
      <c r="G3422" s="940"/>
      <c r="H3422" s="940"/>
      <c r="I3422" s="940"/>
      <c r="J3422" s="940"/>
      <c r="K3422" s="941"/>
    </row>
    <row r="3423" spans="1:11">
      <c r="A3423" s="393" t="s">
        <v>1228</v>
      </c>
      <c r="B3423" s="394"/>
      <c r="C3423" s="395" t="s">
        <v>1229</v>
      </c>
      <c r="E3423" s="942"/>
      <c r="F3423" s="942"/>
      <c r="G3423" s="942"/>
      <c r="H3423" s="397"/>
      <c r="I3423" s="395" t="s">
        <v>1230</v>
      </c>
      <c r="J3423" s="943"/>
      <c r="K3423" s="944"/>
    </row>
    <row r="3424" spans="1:11">
      <c r="A3424" s="398" t="s">
        <v>1231</v>
      </c>
      <c r="B3424" s="399" t="s">
        <v>1494</v>
      </c>
      <c r="C3424" s="400"/>
      <c r="D3424" s="400"/>
      <c r="E3424" s="400"/>
      <c r="F3424" s="400"/>
      <c r="G3424" s="400"/>
      <c r="H3424" s="400"/>
      <c r="I3424" s="400"/>
      <c r="J3424" s="400"/>
      <c r="K3424" s="401"/>
    </row>
    <row r="3425" spans="1:11">
      <c r="A3425" s="402" t="s">
        <v>1233</v>
      </c>
      <c r="B3425" s="403"/>
      <c r="D3425" s="404"/>
      <c r="E3425" s="404"/>
      <c r="F3425" s="404"/>
      <c r="G3425" s="404"/>
      <c r="H3425" s="404"/>
      <c r="I3425" s="405"/>
      <c r="J3425" s="406" t="s">
        <v>1234</v>
      </c>
      <c r="K3425" s="407"/>
    </row>
    <row r="3426" spans="1:11">
      <c r="A3426" s="929" t="s">
        <v>1495</v>
      </c>
      <c r="B3426" s="930"/>
      <c r="C3426" s="930"/>
      <c r="D3426" s="930"/>
      <c r="E3426" s="930"/>
      <c r="F3426" s="930"/>
      <c r="G3426" s="930"/>
      <c r="H3426" s="930"/>
      <c r="I3426" s="931"/>
      <c r="J3426" s="408" t="s">
        <v>1236</v>
      </c>
      <c r="K3426" s="407" t="s">
        <v>1489</v>
      </c>
    </row>
    <row r="3427" spans="1:11">
      <c r="A3427" s="870" t="s">
        <v>1238</v>
      </c>
      <c r="B3427" s="932"/>
      <c r="C3427" s="815"/>
      <c r="D3427" s="815"/>
      <c r="E3427" s="869"/>
      <c r="F3427" s="409" t="s">
        <v>1239</v>
      </c>
      <c r="G3427" s="933" t="s">
        <v>1240</v>
      </c>
      <c r="H3427" s="934"/>
      <c r="I3427" s="830" t="s">
        <v>1241</v>
      </c>
      <c r="J3427" s="830"/>
      <c r="K3427" s="925" t="s">
        <v>1242</v>
      </c>
    </row>
    <row r="3428" spans="1:11">
      <c r="A3428" s="870"/>
      <c r="B3428" s="932"/>
      <c r="C3428" s="932"/>
      <c r="D3428" s="932"/>
      <c r="E3428" s="871"/>
      <c r="F3428" s="409"/>
      <c r="G3428" s="409" t="s">
        <v>1243</v>
      </c>
      <c r="H3428" s="410" t="s">
        <v>1244</v>
      </c>
      <c r="I3428" s="497" t="s">
        <v>1245</v>
      </c>
      <c r="J3428" s="497" t="s">
        <v>1244</v>
      </c>
      <c r="K3428" s="926"/>
    </row>
    <row r="3429" spans="1:11">
      <c r="A3429" s="412">
        <v>30035</v>
      </c>
      <c r="B3429" s="413" t="s">
        <v>1292</v>
      </c>
      <c r="C3429" s="413"/>
      <c r="D3429" s="413"/>
      <c r="E3429" s="414"/>
      <c r="F3429" s="415">
        <v>1</v>
      </c>
      <c r="G3429" s="416">
        <v>1</v>
      </c>
      <c r="H3429" s="417">
        <v>0</v>
      </c>
      <c r="I3429" s="426">
        <v>239.55</v>
      </c>
      <c r="J3429" s="426">
        <v>58.79</v>
      </c>
      <c r="K3429" s="419">
        <v>239.55</v>
      </c>
    </row>
    <row r="3430" spans="1:11">
      <c r="A3430" s="483">
        <v>30052</v>
      </c>
      <c r="B3430" s="421" t="s">
        <v>1490</v>
      </c>
      <c r="C3430" s="421"/>
      <c r="D3430" s="421"/>
      <c r="E3430" s="422"/>
      <c r="F3430" s="423">
        <v>2</v>
      </c>
      <c r="G3430" s="484">
        <v>1</v>
      </c>
      <c r="H3430" s="485">
        <v>0</v>
      </c>
      <c r="I3430" s="426">
        <v>0.99</v>
      </c>
      <c r="J3430" s="426">
        <v>0.54</v>
      </c>
      <c r="K3430" s="486">
        <v>1.98</v>
      </c>
    </row>
    <row r="3431" spans="1:11">
      <c r="A3431" s="483">
        <v>30044</v>
      </c>
      <c r="B3431" s="421" t="s">
        <v>1448</v>
      </c>
      <c r="C3431" s="421"/>
      <c r="D3431" s="421"/>
      <c r="E3431" s="422"/>
      <c r="F3431" s="423">
        <v>1</v>
      </c>
      <c r="G3431" s="484">
        <v>1</v>
      </c>
      <c r="H3431" s="485">
        <v>0</v>
      </c>
      <c r="I3431" s="426">
        <v>2.89</v>
      </c>
      <c r="J3431" s="426">
        <v>0.22</v>
      </c>
      <c r="K3431" s="486">
        <v>2.89</v>
      </c>
    </row>
    <row r="3432" spans="1:11" s="194" customFormat="1">
      <c r="A3432" s="420"/>
      <c r="B3432" s="421"/>
      <c r="C3432" s="421"/>
      <c r="D3432" s="421"/>
      <c r="E3432" s="422"/>
      <c r="F3432" s="423"/>
      <c r="G3432" s="424"/>
      <c r="H3432" s="425"/>
      <c r="I3432" s="426"/>
      <c r="J3432" s="426"/>
      <c r="K3432" s="427"/>
    </row>
    <row r="3433" spans="1:11" s="194" customFormat="1">
      <c r="A3433" s="420"/>
      <c r="B3433" s="421"/>
      <c r="C3433" s="421"/>
      <c r="D3433" s="421"/>
      <c r="E3433" s="422"/>
      <c r="F3433" s="423"/>
      <c r="G3433" s="424"/>
      <c r="H3433" s="425"/>
      <c r="I3433" s="426"/>
      <c r="J3433" s="426"/>
      <c r="K3433" s="427"/>
    </row>
    <row r="3434" spans="1:11" s="194" customFormat="1">
      <c r="A3434" s="420"/>
      <c r="B3434" s="421"/>
      <c r="C3434" s="421"/>
      <c r="D3434" s="421"/>
      <c r="E3434" s="422"/>
      <c r="F3434" s="423"/>
      <c r="G3434" s="424"/>
      <c r="H3434" s="425"/>
      <c r="I3434" s="426"/>
      <c r="J3434" s="426"/>
      <c r="K3434" s="427"/>
    </row>
    <row r="3435" spans="1:11" s="194" customFormat="1">
      <c r="A3435" s="420"/>
      <c r="B3435" s="421"/>
      <c r="C3435" s="421"/>
      <c r="D3435" s="421"/>
      <c r="E3435" s="422"/>
      <c r="F3435" s="423"/>
      <c r="G3435" s="424"/>
      <c r="H3435" s="425"/>
      <c r="I3435" s="426"/>
      <c r="J3435" s="426"/>
      <c r="K3435" s="427"/>
    </row>
    <row r="3436" spans="1:11" s="194" customFormat="1">
      <c r="A3436" s="428"/>
      <c r="B3436" s="429"/>
      <c r="C3436" s="429"/>
      <c r="D3436" s="429"/>
      <c r="E3436" s="430"/>
      <c r="F3436" s="431"/>
      <c r="G3436" s="432"/>
      <c r="H3436" s="433"/>
      <c r="I3436" s="434"/>
      <c r="J3436" s="434"/>
      <c r="K3436" s="435"/>
    </row>
    <row r="3437" spans="1:11" s="194" customFormat="1">
      <c r="A3437" s="935" t="s">
        <v>1247</v>
      </c>
      <c r="B3437" s="936"/>
      <c r="C3437" s="936"/>
      <c r="D3437" s="936"/>
      <c r="E3437" s="936"/>
      <c r="F3437" s="834"/>
      <c r="G3437" s="834"/>
      <c r="H3437" s="834"/>
      <c r="I3437" s="834"/>
      <c r="J3437" s="835"/>
      <c r="K3437" s="436">
        <v>244.42</v>
      </c>
    </row>
    <row r="3438" spans="1:11" s="194" customFormat="1">
      <c r="A3438" s="814" t="s">
        <v>1248</v>
      </c>
      <c r="B3438" s="815"/>
      <c r="C3438" s="815"/>
      <c r="D3438" s="815"/>
      <c r="E3438" s="815"/>
      <c r="F3438" s="437"/>
      <c r="G3438" s="437"/>
      <c r="H3438" s="921" t="s">
        <v>1239</v>
      </c>
      <c r="I3438" s="923" t="s">
        <v>1249</v>
      </c>
      <c r="J3438" s="925" t="s">
        <v>1250</v>
      </c>
      <c r="K3438" s="925" t="s">
        <v>1242</v>
      </c>
    </row>
    <row r="3439" spans="1:11" s="194" customFormat="1" ht="15">
      <c r="A3439" s="816"/>
      <c r="B3439" s="817"/>
      <c r="C3439" s="817"/>
      <c r="D3439" s="817"/>
      <c r="E3439" s="817"/>
      <c r="F3439" s="438"/>
      <c r="G3439" s="666"/>
      <c r="H3439" s="922"/>
      <c r="I3439" s="924"/>
      <c r="J3439" s="926"/>
      <c r="K3439" s="926"/>
    </row>
    <row r="3440" spans="1:11">
      <c r="A3440" s="439">
        <v>20002</v>
      </c>
      <c r="B3440" s="927" t="s">
        <v>1251</v>
      </c>
      <c r="C3440" s="927"/>
      <c r="D3440" s="927"/>
      <c r="E3440" s="927"/>
      <c r="F3440" s="927"/>
      <c r="G3440" s="928"/>
      <c r="H3440" s="440">
        <v>1</v>
      </c>
      <c r="I3440" s="441" t="s">
        <v>1252</v>
      </c>
      <c r="J3440" s="442">
        <v>24.3</v>
      </c>
      <c r="K3440" s="442">
        <v>24.3</v>
      </c>
    </row>
    <row r="3441" spans="1:11" ht="15.75" customHeight="1">
      <c r="A3441" s="443">
        <v>20003</v>
      </c>
      <c r="B3441" s="919" t="s">
        <v>1306</v>
      </c>
      <c r="C3441" s="919"/>
      <c r="D3441" s="919"/>
      <c r="E3441" s="919"/>
      <c r="F3441" s="919"/>
      <c r="G3441" s="920"/>
      <c r="H3441" s="440">
        <v>4</v>
      </c>
      <c r="I3441" s="441" t="s">
        <v>1252</v>
      </c>
      <c r="J3441" s="442">
        <v>15.22</v>
      </c>
      <c r="K3441" s="442">
        <v>60.88</v>
      </c>
    </row>
    <row r="3442" spans="1:11" ht="21.75" customHeight="1">
      <c r="A3442" s="443">
        <v>20015</v>
      </c>
      <c r="B3442" s="919" t="s">
        <v>1491</v>
      </c>
      <c r="C3442" s="919"/>
      <c r="D3442" s="919"/>
      <c r="E3442" s="919"/>
      <c r="F3442" s="919"/>
      <c r="G3442" s="920"/>
      <c r="H3442" s="440">
        <v>2</v>
      </c>
      <c r="I3442" s="441" t="s">
        <v>1252</v>
      </c>
      <c r="J3442" s="442">
        <v>20.05</v>
      </c>
      <c r="K3442" s="442">
        <v>40.1</v>
      </c>
    </row>
    <row r="3443" spans="1:11">
      <c r="A3443" s="443">
        <v>11</v>
      </c>
      <c r="B3443" s="919" t="s">
        <v>1255</v>
      </c>
      <c r="C3443" s="919"/>
      <c r="D3443" s="919"/>
      <c r="E3443" s="919"/>
      <c r="F3443" s="919"/>
      <c r="G3443" s="920"/>
      <c r="H3443" s="440">
        <v>1.1200000000000001</v>
      </c>
      <c r="I3443" s="441" t="s">
        <v>1256</v>
      </c>
      <c r="J3443" s="442">
        <v>0</v>
      </c>
      <c r="K3443" s="442">
        <v>1.4</v>
      </c>
    </row>
    <row r="3444" spans="1:11">
      <c r="A3444" s="443">
        <v>12</v>
      </c>
      <c r="B3444" s="919" t="s">
        <v>1258</v>
      </c>
      <c r="C3444" s="919"/>
      <c r="D3444" s="919"/>
      <c r="E3444" s="919"/>
      <c r="F3444" s="919"/>
      <c r="G3444" s="920"/>
      <c r="H3444" s="440">
        <v>9.6</v>
      </c>
      <c r="I3444" s="441" t="s">
        <v>1256</v>
      </c>
      <c r="J3444" s="442">
        <v>0</v>
      </c>
      <c r="K3444" s="442">
        <v>12.02</v>
      </c>
    </row>
    <row r="3445" spans="1:11">
      <c r="A3445" s="443">
        <v>13</v>
      </c>
      <c r="B3445" s="919" t="s">
        <v>1260</v>
      </c>
      <c r="C3445" s="919"/>
      <c r="D3445" s="919"/>
      <c r="E3445" s="919"/>
      <c r="F3445" s="919"/>
      <c r="G3445" s="920"/>
      <c r="H3445" s="440">
        <v>4.79</v>
      </c>
      <c r="I3445" s="441" t="s">
        <v>1256</v>
      </c>
      <c r="J3445" s="442">
        <v>0</v>
      </c>
      <c r="K3445" s="442">
        <v>6</v>
      </c>
    </row>
    <row r="3446" spans="1:11">
      <c r="A3446" s="443">
        <v>14</v>
      </c>
      <c r="B3446" s="919" t="s">
        <v>1262</v>
      </c>
      <c r="C3446" s="919"/>
      <c r="D3446" s="919"/>
      <c r="E3446" s="919"/>
      <c r="F3446" s="919"/>
      <c r="G3446" s="920"/>
      <c r="H3446" s="440">
        <v>5</v>
      </c>
      <c r="I3446" s="441" t="s">
        <v>1256</v>
      </c>
      <c r="J3446" s="442">
        <v>0</v>
      </c>
      <c r="K3446" s="442">
        <v>6.26</v>
      </c>
    </row>
    <row r="3447" spans="1:11">
      <c r="A3447" s="445"/>
      <c r="B3447" s="879"/>
      <c r="C3447" s="879"/>
      <c r="D3447" s="879"/>
      <c r="E3447" s="879"/>
      <c r="F3447" s="879"/>
      <c r="G3447" s="880"/>
      <c r="H3447" s="446"/>
      <c r="I3447" s="447"/>
      <c r="J3447" s="434"/>
      <c r="K3447" s="434"/>
    </row>
    <row r="3448" spans="1:11" ht="15">
      <c r="A3448" s="448"/>
      <c r="C3448" s="667"/>
      <c r="D3448" s="833" t="s">
        <v>1263</v>
      </c>
      <c r="E3448" s="834"/>
      <c r="F3448" s="834"/>
      <c r="G3448" s="834"/>
      <c r="H3448" s="834"/>
      <c r="I3448" s="834"/>
      <c r="J3448" s="835"/>
      <c r="K3448" s="449">
        <v>150.96</v>
      </c>
    </row>
    <row r="3449" spans="1:11">
      <c r="A3449" s="448" t="s">
        <v>1264</v>
      </c>
      <c r="B3449" s="437"/>
      <c r="C3449" s="450">
        <v>100</v>
      </c>
      <c r="D3449" s="881" t="s">
        <v>1265</v>
      </c>
      <c r="E3449" s="882"/>
      <c r="F3449" s="882"/>
      <c r="G3449" s="882"/>
      <c r="H3449" s="882"/>
      <c r="I3449" s="882"/>
      <c r="J3449" s="883"/>
      <c r="K3449" s="449">
        <v>395.38</v>
      </c>
    </row>
    <row r="3450" spans="1:11">
      <c r="A3450" s="451"/>
      <c r="B3450" s="437"/>
      <c r="C3450" s="452"/>
      <c r="D3450" s="918" t="s">
        <v>1266</v>
      </c>
      <c r="E3450" s="918"/>
      <c r="F3450" s="834"/>
      <c r="G3450" s="834"/>
      <c r="H3450" s="834"/>
      <c r="I3450" s="834"/>
      <c r="J3450" s="835"/>
      <c r="K3450" s="449">
        <v>3.95</v>
      </c>
    </row>
    <row r="3451" spans="1:11">
      <c r="A3451" s="814" t="s">
        <v>1267</v>
      </c>
      <c r="B3451" s="815"/>
      <c r="C3451" s="815"/>
      <c r="D3451" s="815"/>
      <c r="E3451" s="815"/>
      <c r="F3451" s="818"/>
      <c r="G3451" s="820" t="s">
        <v>1268</v>
      </c>
      <c r="H3451" s="821"/>
      <c r="I3451" s="824" t="s">
        <v>1249</v>
      </c>
      <c r="J3451" s="813" t="s">
        <v>1269</v>
      </c>
      <c r="K3451" s="813" t="s">
        <v>1270</v>
      </c>
    </row>
    <row r="3452" spans="1:11">
      <c r="A3452" s="816"/>
      <c r="B3452" s="817"/>
      <c r="C3452" s="817"/>
      <c r="D3452" s="817"/>
      <c r="E3452" s="817"/>
      <c r="F3452" s="819"/>
      <c r="G3452" s="822"/>
      <c r="H3452" s="823"/>
      <c r="I3452" s="824"/>
      <c r="J3452" s="813"/>
      <c r="K3452" s="824"/>
    </row>
    <row r="3453" spans="1:11">
      <c r="A3453" s="443">
        <v>10011</v>
      </c>
      <c r="B3453" s="421" t="s">
        <v>1492</v>
      </c>
      <c r="C3453" s="421"/>
      <c r="D3453" s="421"/>
      <c r="E3453" s="421"/>
      <c r="F3453" s="414"/>
      <c r="G3453" s="825">
        <v>0.06</v>
      </c>
      <c r="H3453" s="826"/>
      <c r="I3453" s="453" t="s">
        <v>1295</v>
      </c>
      <c r="J3453" s="442">
        <v>42.35</v>
      </c>
      <c r="K3453" s="418">
        <v>2.54</v>
      </c>
    </row>
    <row r="3454" spans="1:11">
      <c r="A3454" s="443">
        <v>10052</v>
      </c>
      <c r="B3454" s="421" t="s">
        <v>1495</v>
      </c>
      <c r="C3454" s="421"/>
      <c r="D3454" s="421"/>
      <c r="E3454" s="421"/>
      <c r="F3454" s="422"/>
      <c r="G3454" s="827">
        <v>1</v>
      </c>
      <c r="H3454" s="828"/>
      <c r="I3454" s="457" t="s">
        <v>1493</v>
      </c>
      <c r="J3454" s="442">
        <v>23.64</v>
      </c>
      <c r="K3454" s="442">
        <v>23.64</v>
      </c>
    </row>
    <row r="3455" spans="1:11">
      <c r="A3455" s="444"/>
      <c r="B3455" s="421"/>
      <c r="C3455" s="421"/>
      <c r="D3455" s="421"/>
      <c r="E3455" s="421"/>
      <c r="F3455" s="422"/>
      <c r="G3455" s="827"/>
      <c r="H3455" s="828"/>
      <c r="I3455" s="457"/>
      <c r="J3455" s="458"/>
      <c r="K3455" s="426"/>
    </row>
    <row r="3456" spans="1:11">
      <c r="A3456" s="444"/>
      <c r="B3456" s="421"/>
      <c r="C3456" s="421"/>
      <c r="D3456" s="421"/>
      <c r="E3456" s="421"/>
      <c r="F3456" s="422"/>
      <c r="G3456" s="827"/>
      <c r="H3456" s="828"/>
      <c r="I3456" s="457"/>
      <c r="J3456" s="458"/>
      <c r="K3456" s="426"/>
    </row>
    <row r="3457" spans="1:11">
      <c r="A3457" s="833" t="s">
        <v>1271</v>
      </c>
      <c r="B3457" s="834"/>
      <c r="C3457" s="834"/>
      <c r="D3457" s="834"/>
      <c r="E3457" s="834"/>
      <c r="F3457" s="834"/>
      <c r="G3457" s="834"/>
      <c r="H3457" s="834"/>
      <c r="I3457" s="834"/>
      <c r="J3457" s="835"/>
      <c r="K3457" s="449">
        <v>26.18</v>
      </c>
    </row>
    <row r="3458" spans="1:11">
      <c r="A3458" s="814" t="s">
        <v>1272</v>
      </c>
      <c r="B3458" s="815"/>
      <c r="C3458" s="815"/>
      <c r="D3458" s="815"/>
      <c r="E3458" s="815"/>
      <c r="F3458" s="818"/>
      <c r="G3458" s="820" t="s">
        <v>1268</v>
      </c>
      <c r="H3458" s="821"/>
      <c r="I3458" s="824" t="s">
        <v>1249</v>
      </c>
      <c r="J3458" s="813" t="s">
        <v>1269</v>
      </c>
      <c r="K3458" s="813" t="s">
        <v>1270</v>
      </c>
    </row>
    <row r="3459" spans="1:11">
      <c r="A3459" s="816"/>
      <c r="B3459" s="817"/>
      <c r="C3459" s="817"/>
      <c r="D3459" s="817"/>
      <c r="E3459" s="817"/>
      <c r="F3459" s="819"/>
      <c r="G3459" s="822"/>
      <c r="H3459" s="823"/>
      <c r="I3459" s="824"/>
      <c r="J3459" s="813"/>
      <c r="K3459" s="824"/>
    </row>
    <row r="3460" spans="1:11">
      <c r="A3460" s="444"/>
      <c r="B3460" s="421"/>
      <c r="C3460" s="421"/>
      <c r="D3460" s="421"/>
      <c r="E3460" s="421"/>
      <c r="F3460" s="422"/>
      <c r="G3460" s="827"/>
      <c r="H3460" s="828"/>
      <c r="I3460" s="457"/>
      <c r="J3460" s="458"/>
      <c r="K3460" s="426"/>
    </row>
    <row r="3461" spans="1:11">
      <c r="A3461" s="444"/>
      <c r="B3461" s="421"/>
      <c r="C3461" s="421"/>
      <c r="D3461" s="421"/>
      <c r="E3461" s="421"/>
      <c r="F3461" s="422"/>
      <c r="G3461" s="827"/>
      <c r="H3461" s="828"/>
      <c r="I3461" s="457"/>
      <c r="J3461" s="458"/>
      <c r="K3461" s="426"/>
    </row>
    <row r="3462" spans="1:11">
      <c r="A3462" s="444"/>
      <c r="B3462" s="421"/>
      <c r="C3462" s="421"/>
      <c r="D3462" s="421"/>
      <c r="E3462" s="421"/>
      <c r="F3462" s="422"/>
      <c r="G3462" s="827"/>
      <c r="H3462" s="828"/>
      <c r="I3462" s="457"/>
      <c r="J3462" s="458"/>
      <c r="K3462" s="426"/>
    </row>
    <row r="3463" spans="1:11">
      <c r="A3463" s="445"/>
      <c r="B3463" s="429"/>
      <c r="C3463" s="429"/>
      <c r="D3463" s="429"/>
      <c r="E3463" s="429"/>
      <c r="F3463" s="430"/>
      <c r="G3463" s="831"/>
      <c r="H3463" s="832"/>
      <c r="I3463" s="460"/>
      <c r="J3463" s="461"/>
      <c r="K3463" s="434"/>
    </row>
    <row r="3464" spans="1:11">
      <c r="A3464" s="833" t="s">
        <v>1273</v>
      </c>
      <c r="B3464" s="834"/>
      <c r="C3464" s="834"/>
      <c r="D3464" s="834"/>
      <c r="E3464" s="834"/>
      <c r="F3464" s="834"/>
      <c r="G3464" s="834"/>
      <c r="H3464" s="834"/>
      <c r="I3464" s="834"/>
      <c r="J3464" s="835"/>
      <c r="K3464" s="459"/>
    </row>
    <row r="3465" spans="1:11">
      <c r="A3465" s="814" t="s">
        <v>1274</v>
      </c>
      <c r="B3465" s="815"/>
      <c r="C3465" s="815"/>
      <c r="D3465" s="815"/>
      <c r="E3465" s="815"/>
      <c r="F3465" s="818"/>
      <c r="G3465" s="820" t="s">
        <v>1268</v>
      </c>
      <c r="H3465" s="821"/>
      <c r="I3465" s="824" t="s">
        <v>1249</v>
      </c>
      <c r="J3465" s="813" t="s">
        <v>1269</v>
      </c>
      <c r="K3465" s="813" t="s">
        <v>1270</v>
      </c>
    </row>
    <row r="3466" spans="1:11">
      <c r="A3466" s="816"/>
      <c r="B3466" s="817"/>
      <c r="C3466" s="817"/>
      <c r="D3466" s="817"/>
      <c r="E3466" s="817"/>
      <c r="F3466" s="819"/>
      <c r="G3466" s="822"/>
      <c r="H3466" s="823"/>
      <c r="I3466" s="824"/>
      <c r="J3466" s="813"/>
      <c r="K3466" s="824"/>
    </row>
    <row r="3467" spans="1:11">
      <c r="A3467" s="444"/>
      <c r="B3467" s="421"/>
      <c r="C3467" s="421"/>
      <c r="D3467" s="421"/>
      <c r="E3467" s="421"/>
      <c r="F3467" s="422"/>
      <c r="G3467" s="827"/>
      <c r="H3467" s="828"/>
      <c r="I3467" s="457"/>
      <c r="J3467" s="458"/>
      <c r="K3467" s="426"/>
    </row>
    <row r="3468" spans="1:11">
      <c r="A3468" s="444"/>
      <c r="B3468" s="421"/>
      <c r="C3468" s="421"/>
      <c r="D3468" s="421"/>
      <c r="E3468" s="421"/>
      <c r="F3468" s="422"/>
      <c r="G3468" s="827"/>
      <c r="H3468" s="828"/>
      <c r="I3468" s="457"/>
      <c r="J3468" s="458"/>
      <c r="K3468" s="426"/>
    </row>
    <row r="3469" spans="1:11">
      <c r="A3469" s="444"/>
      <c r="B3469" s="421"/>
      <c r="C3469" s="421"/>
      <c r="D3469" s="421"/>
      <c r="E3469" s="421"/>
      <c r="F3469" s="422"/>
      <c r="G3469" s="827"/>
      <c r="H3469" s="828"/>
      <c r="I3469" s="457"/>
      <c r="J3469" s="458"/>
      <c r="K3469" s="426"/>
    </row>
    <row r="3470" spans="1:11">
      <c r="A3470" s="445"/>
      <c r="B3470" s="429"/>
      <c r="C3470" s="429"/>
      <c r="D3470" s="429"/>
      <c r="E3470" s="429"/>
      <c r="F3470" s="430"/>
      <c r="G3470" s="831"/>
      <c r="H3470" s="832"/>
      <c r="I3470" s="460"/>
      <c r="J3470" s="461"/>
      <c r="K3470" s="434"/>
    </row>
    <row r="3471" spans="1:11">
      <c r="A3471" s="833" t="s">
        <v>1275</v>
      </c>
      <c r="B3471" s="834"/>
      <c r="C3471" s="834"/>
      <c r="D3471" s="834"/>
      <c r="E3471" s="834"/>
      <c r="F3471" s="834"/>
      <c r="G3471" s="834"/>
      <c r="H3471" s="834"/>
      <c r="I3471" s="834"/>
      <c r="J3471" s="835"/>
      <c r="K3471" s="459"/>
    </row>
    <row r="3472" spans="1:11">
      <c r="A3472" s="814" t="s">
        <v>1276</v>
      </c>
      <c r="B3472" s="869"/>
      <c r="C3472" s="872" t="s">
        <v>1277</v>
      </c>
      <c r="D3472" s="462" t="s">
        <v>984</v>
      </c>
      <c r="E3472" s="874" t="s">
        <v>889</v>
      </c>
      <c r="F3472" s="874"/>
      <c r="G3472" s="875"/>
      <c r="H3472" s="876" t="s">
        <v>1278</v>
      </c>
      <c r="I3472" s="877"/>
      <c r="J3472" s="878"/>
      <c r="K3472" s="829" t="s">
        <v>1279</v>
      </c>
    </row>
    <row r="3473" spans="1:11">
      <c r="A3473" s="870"/>
      <c r="B3473" s="871"/>
      <c r="C3473" s="873"/>
      <c r="D3473" s="464"/>
      <c r="E3473" s="463" t="s">
        <v>1280</v>
      </c>
      <c r="F3473" s="465" t="s">
        <v>1281</v>
      </c>
      <c r="G3473" s="466" t="s">
        <v>1282</v>
      </c>
      <c r="H3473" s="463" t="s">
        <v>1280</v>
      </c>
      <c r="I3473" s="465" t="s">
        <v>1281</v>
      </c>
      <c r="J3473" s="465" t="s">
        <v>1282</v>
      </c>
      <c r="K3473" s="830"/>
    </row>
    <row r="3474" spans="1:11">
      <c r="A3474" s="467"/>
      <c r="B3474" s="414"/>
      <c r="C3474" s="468"/>
      <c r="D3474" s="469"/>
      <c r="E3474" s="470"/>
      <c r="F3474" s="471"/>
      <c r="G3474" s="472"/>
      <c r="H3474" s="456"/>
      <c r="I3474" s="456"/>
      <c r="J3474" s="473"/>
      <c r="K3474" s="455"/>
    </row>
    <row r="3475" spans="1:11">
      <c r="A3475" s="444"/>
      <c r="B3475" s="421"/>
      <c r="C3475" s="468"/>
      <c r="D3475" s="474"/>
      <c r="E3475" s="475"/>
      <c r="F3475" s="476"/>
      <c r="G3475" s="477"/>
      <c r="H3475" s="456"/>
      <c r="I3475" s="456"/>
      <c r="J3475" s="473"/>
      <c r="K3475" s="426"/>
    </row>
    <row r="3476" spans="1:11">
      <c r="A3476" s="444"/>
      <c r="B3476" s="421"/>
      <c r="C3476" s="468"/>
      <c r="D3476" s="474"/>
      <c r="E3476" s="475"/>
      <c r="F3476" s="476"/>
      <c r="G3476" s="477"/>
      <c r="H3476" s="456"/>
      <c r="I3476" s="456"/>
      <c r="J3476" s="473"/>
      <c r="K3476" s="426"/>
    </row>
    <row r="3477" spans="1:11">
      <c r="A3477" s="445"/>
      <c r="B3477" s="429"/>
      <c r="C3477" s="478"/>
      <c r="D3477" s="479"/>
      <c r="E3477" s="480"/>
      <c r="F3477" s="481"/>
      <c r="G3477" s="482"/>
      <c r="H3477" s="456"/>
      <c r="I3477" s="456"/>
      <c r="J3477" s="473"/>
      <c r="K3477" s="434"/>
    </row>
    <row r="3478" spans="1:11">
      <c r="A3478" s="811" t="s">
        <v>1283</v>
      </c>
      <c r="B3478" s="809"/>
      <c r="C3478" s="809"/>
      <c r="D3478" s="812"/>
      <c r="E3478" s="809"/>
      <c r="F3478" s="809"/>
      <c r="G3478" s="809"/>
      <c r="H3478" s="809"/>
      <c r="I3478" s="809"/>
      <c r="J3478" s="810"/>
      <c r="K3478" s="459"/>
    </row>
    <row r="3479" spans="1:11">
      <c r="A3479" s="808" t="s">
        <v>1284</v>
      </c>
      <c r="B3479" s="809"/>
      <c r="C3479" s="809"/>
      <c r="D3479" s="809"/>
      <c r="E3479" s="809"/>
      <c r="F3479" s="809"/>
      <c r="G3479" s="809"/>
      <c r="H3479" s="809"/>
      <c r="I3479" s="809"/>
      <c r="J3479" s="810"/>
      <c r="K3479" s="449">
        <v>30.13</v>
      </c>
    </row>
    <row r="3480" spans="1:11">
      <c r="A3480" s="808" t="s">
        <v>1225</v>
      </c>
      <c r="B3480" s="809"/>
      <c r="C3480" s="809"/>
      <c r="D3480" s="809"/>
      <c r="E3480" s="809"/>
      <c r="F3480" s="809"/>
      <c r="G3480" s="809"/>
      <c r="H3480" s="809"/>
      <c r="I3480" s="809"/>
      <c r="J3480" s="810"/>
      <c r="K3480" s="449">
        <v>6.2</v>
      </c>
    </row>
    <row r="3481" spans="1:11">
      <c r="A3481" s="808" t="s">
        <v>1285</v>
      </c>
      <c r="B3481" s="809"/>
      <c r="C3481" s="809"/>
      <c r="D3481" s="809"/>
      <c r="E3481" s="809"/>
      <c r="F3481" s="809"/>
      <c r="G3481" s="809"/>
      <c r="H3481" s="809"/>
      <c r="I3481" s="809"/>
      <c r="J3481" s="810"/>
      <c r="K3481" s="449">
        <v>36.33</v>
      </c>
    </row>
    <row r="3484" spans="1:11">
      <c r="A3484" s="937" t="s">
        <v>1226</v>
      </c>
      <c r="B3484" s="938"/>
      <c r="C3484" s="938"/>
      <c r="D3484" s="938"/>
      <c r="E3484" s="938"/>
      <c r="F3484" s="938"/>
      <c r="G3484" s="938"/>
      <c r="H3484" s="938"/>
      <c r="I3484" s="938"/>
      <c r="J3484" s="938"/>
      <c r="K3484" s="939"/>
    </row>
    <row r="3485" spans="1:11">
      <c r="A3485" s="393" t="s">
        <v>1227</v>
      </c>
      <c r="B3485" s="394"/>
      <c r="C3485" s="940"/>
      <c r="D3485" s="940"/>
      <c r="E3485" s="940"/>
      <c r="F3485" s="940"/>
      <c r="G3485" s="940"/>
      <c r="H3485" s="940"/>
      <c r="I3485" s="940"/>
      <c r="J3485" s="940"/>
      <c r="K3485" s="941"/>
    </row>
    <row r="3486" spans="1:11">
      <c r="A3486" s="393" t="s">
        <v>1228</v>
      </c>
      <c r="B3486" s="394"/>
      <c r="C3486" s="395" t="s">
        <v>1229</v>
      </c>
      <c r="E3486" s="942"/>
      <c r="F3486" s="942"/>
      <c r="G3486" s="942"/>
      <c r="H3486" s="397"/>
      <c r="I3486" s="395" t="s">
        <v>1230</v>
      </c>
      <c r="J3486" s="943"/>
      <c r="K3486" s="944"/>
    </row>
    <row r="3487" spans="1:11">
      <c r="A3487" s="398" t="s">
        <v>1231</v>
      </c>
      <c r="B3487" s="399" t="s">
        <v>1496</v>
      </c>
      <c r="C3487" s="400"/>
      <c r="D3487" s="400"/>
      <c r="E3487" s="400"/>
      <c r="F3487" s="400"/>
      <c r="G3487" s="400"/>
      <c r="H3487" s="400"/>
      <c r="I3487" s="400"/>
      <c r="J3487" s="400"/>
      <c r="K3487" s="401"/>
    </row>
    <row r="3488" spans="1:11">
      <c r="A3488" s="402" t="s">
        <v>1233</v>
      </c>
      <c r="B3488" s="403"/>
      <c r="D3488" s="404"/>
      <c r="E3488" s="404"/>
      <c r="F3488" s="404"/>
      <c r="G3488" s="404"/>
      <c r="H3488" s="404"/>
      <c r="I3488" s="405"/>
      <c r="J3488" s="406" t="s">
        <v>1234</v>
      </c>
      <c r="K3488" s="407"/>
    </row>
    <row r="3489" spans="1:11">
      <c r="A3489" s="929" t="s">
        <v>1497</v>
      </c>
      <c r="B3489" s="930"/>
      <c r="C3489" s="930"/>
      <c r="D3489" s="930"/>
      <c r="E3489" s="930"/>
      <c r="F3489" s="930"/>
      <c r="G3489" s="930"/>
      <c r="H3489" s="930"/>
      <c r="I3489" s="931"/>
      <c r="J3489" s="408" t="s">
        <v>1236</v>
      </c>
      <c r="K3489" s="407" t="s">
        <v>1237</v>
      </c>
    </row>
    <row r="3490" spans="1:11">
      <c r="A3490" s="870" t="s">
        <v>1238</v>
      </c>
      <c r="B3490" s="932"/>
      <c r="C3490" s="815"/>
      <c r="D3490" s="815"/>
      <c r="E3490" s="869"/>
      <c r="F3490" s="409" t="s">
        <v>1239</v>
      </c>
      <c r="G3490" s="933" t="s">
        <v>1240</v>
      </c>
      <c r="H3490" s="934"/>
      <c r="I3490" s="830" t="s">
        <v>1241</v>
      </c>
      <c r="J3490" s="830"/>
      <c r="K3490" s="925" t="s">
        <v>1242</v>
      </c>
    </row>
    <row r="3491" spans="1:11">
      <c r="A3491" s="870"/>
      <c r="B3491" s="932"/>
      <c r="C3491" s="932"/>
      <c r="D3491" s="932"/>
      <c r="E3491" s="871"/>
      <c r="F3491" s="409"/>
      <c r="G3491" s="409" t="s">
        <v>1243</v>
      </c>
      <c r="H3491" s="410" t="s">
        <v>1244</v>
      </c>
      <c r="I3491" s="497" t="s">
        <v>1245</v>
      </c>
      <c r="J3491" s="497" t="s">
        <v>1244</v>
      </c>
      <c r="K3491" s="926"/>
    </row>
    <row r="3492" spans="1:11" ht="23.25" customHeight="1">
      <c r="A3492" s="412">
        <v>30035</v>
      </c>
      <c r="B3492" s="413" t="s">
        <v>1292</v>
      </c>
      <c r="C3492" s="413"/>
      <c r="D3492" s="413"/>
      <c r="E3492" s="414"/>
      <c r="F3492" s="415">
        <v>1</v>
      </c>
      <c r="G3492" s="416">
        <v>0.5</v>
      </c>
      <c r="H3492" s="417">
        <v>0.5</v>
      </c>
      <c r="I3492" s="426">
        <v>239.55</v>
      </c>
      <c r="J3492" s="426">
        <v>58.79</v>
      </c>
      <c r="K3492" s="419">
        <v>149.16</v>
      </c>
    </row>
    <row r="3493" spans="1:11">
      <c r="A3493" s="420"/>
      <c r="B3493" s="421"/>
      <c r="C3493" s="421"/>
      <c r="D3493" s="421"/>
      <c r="E3493" s="422"/>
      <c r="F3493" s="423"/>
      <c r="G3493" s="424"/>
      <c r="H3493" s="425"/>
      <c r="I3493" s="426"/>
      <c r="J3493" s="426"/>
      <c r="K3493" s="427"/>
    </row>
    <row r="3494" spans="1:11">
      <c r="A3494" s="420"/>
      <c r="B3494" s="421"/>
      <c r="C3494" s="421"/>
      <c r="D3494" s="421"/>
      <c r="E3494" s="422"/>
      <c r="F3494" s="423"/>
      <c r="G3494" s="424"/>
      <c r="H3494" s="425"/>
      <c r="I3494" s="426"/>
      <c r="J3494" s="426"/>
      <c r="K3494" s="427"/>
    </row>
    <row r="3495" spans="1:11" s="194" customFormat="1">
      <c r="A3495" s="420"/>
      <c r="B3495" s="421"/>
      <c r="C3495" s="421"/>
      <c r="D3495" s="421"/>
      <c r="E3495" s="422"/>
      <c r="F3495" s="423"/>
      <c r="G3495" s="424"/>
      <c r="H3495" s="425"/>
      <c r="I3495" s="426"/>
      <c r="J3495" s="426"/>
      <c r="K3495" s="427"/>
    </row>
    <row r="3496" spans="1:11" s="194" customFormat="1">
      <c r="A3496" s="420"/>
      <c r="B3496" s="421"/>
      <c r="C3496" s="421"/>
      <c r="D3496" s="421"/>
      <c r="E3496" s="422"/>
      <c r="F3496" s="423"/>
      <c r="G3496" s="424"/>
      <c r="H3496" s="425"/>
      <c r="I3496" s="426"/>
      <c r="J3496" s="426"/>
      <c r="K3496" s="427"/>
    </row>
    <row r="3497" spans="1:11" s="194" customFormat="1">
      <c r="A3497" s="420"/>
      <c r="B3497" s="421"/>
      <c r="C3497" s="421"/>
      <c r="D3497" s="421"/>
      <c r="E3497" s="422"/>
      <c r="F3497" s="423"/>
      <c r="G3497" s="424"/>
      <c r="H3497" s="425"/>
      <c r="I3497" s="426"/>
      <c r="J3497" s="426"/>
      <c r="K3497" s="427"/>
    </row>
    <row r="3498" spans="1:11" s="194" customFormat="1">
      <c r="A3498" s="420"/>
      <c r="B3498" s="421"/>
      <c r="C3498" s="421"/>
      <c r="D3498" s="421"/>
      <c r="E3498" s="422"/>
      <c r="F3498" s="423"/>
      <c r="G3498" s="424"/>
      <c r="H3498" s="425"/>
      <c r="I3498" s="426"/>
      <c r="J3498" s="426"/>
      <c r="K3498" s="427"/>
    </row>
    <row r="3499" spans="1:11" s="194" customFormat="1">
      <c r="A3499" s="428"/>
      <c r="B3499" s="429"/>
      <c r="C3499" s="429"/>
      <c r="D3499" s="429"/>
      <c r="E3499" s="430"/>
      <c r="F3499" s="431"/>
      <c r="G3499" s="432"/>
      <c r="H3499" s="433"/>
      <c r="I3499" s="434"/>
      <c r="J3499" s="434"/>
      <c r="K3499" s="435"/>
    </row>
    <row r="3500" spans="1:11" s="194" customFormat="1">
      <c r="A3500" s="935" t="s">
        <v>1247</v>
      </c>
      <c r="B3500" s="936"/>
      <c r="C3500" s="936"/>
      <c r="D3500" s="936"/>
      <c r="E3500" s="936"/>
      <c r="F3500" s="834"/>
      <c r="G3500" s="834"/>
      <c r="H3500" s="834"/>
      <c r="I3500" s="834"/>
      <c r="J3500" s="835"/>
      <c r="K3500" s="436">
        <v>149.16</v>
      </c>
    </row>
    <row r="3501" spans="1:11" s="194" customFormat="1">
      <c r="A3501" s="814" t="s">
        <v>1248</v>
      </c>
      <c r="B3501" s="815"/>
      <c r="C3501" s="815"/>
      <c r="D3501" s="815"/>
      <c r="E3501" s="815"/>
      <c r="F3501" s="437"/>
      <c r="G3501" s="437"/>
      <c r="H3501" s="921" t="s">
        <v>1239</v>
      </c>
      <c r="I3501" s="923" t="s">
        <v>1249</v>
      </c>
      <c r="J3501" s="925" t="s">
        <v>1250</v>
      </c>
      <c r="K3501" s="925" t="s">
        <v>1242</v>
      </c>
    </row>
    <row r="3502" spans="1:11" s="194" customFormat="1" ht="15">
      <c r="A3502" s="816"/>
      <c r="B3502" s="817"/>
      <c r="C3502" s="817"/>
      <c r="D3502" s="817"/>
      <c r="E3502" s="817"/>
      <c r="F3502" s="438"/>
      <c r="G3502" s="666"/>
      <c r="H3502" s="922"/>
      <c r="I3502" s="924"/>
      <c r="J3502" s="926"/>
      <c r="K3502" s="926"/>
    </row>
    <row r="3503" spans="1:11">
      <c r="A3503" s="439">
        <v>20002</v>
      </c>
      <c r="B3503" s="927" t="s">
        <v>1251</v>
      </c>
      <c r="C3503" s="927"/>
      <c r="D3503" s="927"/>
      <c r="E3503" s="927"/>
      <c r="F3503" s="927"/>
      <c r="G3503" s="928"/>
      <c r="H3503" s="440">
        <v>0.3</v>
      </c>
      <c r="I3503" s="441" t="s">
        <v>1252</v>
      </c>
      <c r="J3503" s="442">
        <v>24.3</v>
      </c>
      <c r="K3503" s="442">
        <v>7.29</v>
      </c>
    </row>
    <row r="3504" spans="1:11" ht="15.75" customHeight="1">
      <c r="A3504" s="443">
        <v>20003</v>
      </c>
      <c r="B3504" s="919" t="s">
        <v>1306</v>
      </c>
      <c r="C3504" s="919"/>
      <c r="D3504" s="919"/>
      <c r="E3504" s="919"/>
      <c r="F3504" s="919"/>
      <c r="G3504" s="920"/>
      <c r="H3504" s="440">
        <v>1</v>
      </c>
      <c r="I3504" s="441" t="s">
        <v>1252</v>
      </c>
      <c r="J3504" s="442">
        <v>15.22</v>
      </c>
      <c r="K3504" s="442">
        <v>15.22</v>
      </c>
    </row>
    <row r="3505" spans="1:11">
      <c r="A3505" s="443">
        <v>20016</v>
      </c>
      <c r="B3505" s="919" t="s">
        <v>1498</v>
      </c>
      <c r="C3505" s="919"/>
      <c r="D3505" s="919"/>
      <c r="E3505" s="919"/>
      <c r="F3505" s="919"/>
      <c r="G3505" s="920"/>
      <c r="H3505" s="440">
        <v>0.9</v>
      </c>
      <c r="I3505" s="441" t="s">
        <v>1252</v>
      </c>
      <c r="J3505" s="442">
        <v>20.05</v>
      </c>
      <c r="K3505" s="442">
        <v>18.04</v>
      </c>
    </row>
    <row r="3506" spans="1:11">
      <c r="A3506" s="443">
        <v>11</v>
      </c>
      <c r="B3506" s="919" t="s">
        <v>1255</v>
      </c>
      <c r="C3506" s="919"/>
      <c r="D3506" s="919"/>
      <c r="E3506" s="919"/>
      <c r="F3506" s="919"/>
      <c r="G3506" s="920"/>
      <c r="H3506" s="440">
        <v>1.1200000000000001</v>
      </c>
      <c r="I3506" s="441" t="s">
        <v>1256</v>
      </c>
      <c r="J3506" s="442">
        <v>0</v>
      </c>
      <c r="K3506" s="442">
        <v>0.45</v>
      </c>
    </row>
    <row r="3507" spans="1:11">
      <c r="A3507" s="443">
        <v>12</v>
      </c>
      <c r="B3507" s="919" t="s">
        <v>1258</v>
      </c>
      <c r="C3507" s="919"/>
      <c r="D3507" s="919"/>
      <c r="E3507" s="919"/>
      <c r="F3507" s="919"/>
      <c r="G3507" s="920"/>
      <c r="H3507" s="440">
        <v>9.6</v>
      </c>
      <c r="I3507" s="441" t="s">
        <v>1256</v>
      </c>
      <c r="J3507" s="442">
        <v>0</v>
      </c>
      <c r="K3507" s="442">
        <v>3.89</v>
      </c>
    </row>
    <row r="3508" spans="1:11">
      <c r="A3508" s="443">
        <v>13</v>
      </c>
      <c r="B3508" s="919" t="s">
        <v>1260</v>
      </c>
      <c r="C3508" s="919"/>
      <c r="D3508" s="919"/>
      <c r="E3508" s="919"/>
      <c r="F3508" s="919"/>
      <c r="G3508" s="920"/>
      <c r="H3508" s="440">
        <v>4.79</v>
      </c>
      <c r="I3508" s="441" t="s">
        <v>1256</v>
      </c>
      <c r="J3508" s="442">
        <v>0</v>
      </c>
      <c r="K3508" s="442">
        <v>1.94</v>
      </c>
    </row>
    <row r="3509" spans="1:11">
      <c r="A3509" s="443">
        <v>14</v>
      </c>
      <c r="B3509" s="919" t="s">
        <v>1262</v>
      </c>
      <c r="C3509" s="919"/>
      <c r="D3509" s="919"/>
      <c r="E3509" s="919"/>
      <c r="F3509" s="919"/>
      <c r="G3509" s="920"/>
      <c r="H3509" s="440">
        <v>5</v>
      </c>
      <c r="I3509" s="441" t="s">
        <v>1256</v>
      </c>
      <c r="J3509" s="442">
        <v>0</v>
      </c>
      <c r="K3509" s="442">
        <v>2.02</v>
      </c>
    </row>
    <row r="3510" spans="1:11">
      <c r="A3510" s="445"/>
      <c r="B3510" s="879"/>
      <c r="C3510" s="879"/>
      <c r="D3510" s="879"/>
      <c r="E3510" s="879"/>
      <c r="F3510" s="879"/>
      <c r="G3510" s="880"/>
      <c r="H3510" s="446"/>
      <c r="I3510" s="447"/>
      <c r="J3510" s="434"/>
      <c r="K3510" s="434"/>
    </row>
    <row r="3511" spans="1:11" ht="15">
      <c r="A3511" s="448"/>
      <c r="C3511" s="667"/>
      <c r="D3511" s="833" t="s">
        <v>1263</v>
      </c>
      <c r="E3511" s="834"/>
      <c r="F3511" s="834"/>
      <c r="G3511" s="834"/>
      <c r="H3511" s="834"/>
      <c r="I3511" s="834"/>
      <c r="J3511" s="835"/>
      <c r="K3511" s="449">
        <v>48.85</v>
      </c>
    </row>
    <row r="3512" spans="1:11">
      <c r="A3512" s="448" t="s">
        <v>1264</v>
      </c>
      <c r="B3512" s="437"/>
      <c r="C3512" s="450">
        <v>5</v>
      </c>
      <c r="D3512" s="881" t="s">
        <v>1265</v>
      </c>
      <c r="E3512" s="882"/>
      <c r="F3512" s="882"/>
      <c r="G3512" s="882"/>
      <c r="H3512" s="882"/>
      <c r="I3512" s="882"/>
      <c r="J3512" s="883"/>
      <c r="K3512" s="449">
        <v>198.01</v>
      </c>
    </row>
    <row r="3513" spans="1:11">
      <c r="A3513" s="451"/>
      <c r="B3513" s="437"/>
      <c r="C3513" s="452"/>
      <c r="D3513" s="918" t="s">
        <v>1266</v>
      </c>
      <c r="E3513" s="918"/>
      <c r="F3513" s="834"/>
      <c r="G3513" s="834"/>
      <c r="H3513" s="834"/>
      <c r="I3513" s="834"/>
      <c r="J3513" s="835"/>
      <c r="K3513" s="449">
        <v>39.6</v>
      </c>
    </row>
    <row r="3514" spans="1:11">
      <c r="A3514" s="814" t="s">
        <v>1267</v>
      </c>
      <c r="B3514" s="815"/>
      <c r="C3514" s="815"/>
      <c r="D3514" s="815"/>
      <c r="E3514" s="815"/>
      <c r="F3514" s="818"/>
      <c r="G3514" s="820" t="s">
        <v>1268</v>
      </c>
      <c r="H3514" s="821"/>
      <c r="I3514" s="824" t="s">
        <v>1249</v>
      </c>
      <c r="J3514" s="813" t="s">
        <v>1269</v>
      </c>
      <c r="K3514" s="813" t="s">
        <v>1270</v>
      </c>
    </row>
    <row r="3515" spans="1:11">
      <c r="A3515" s="816"/>
      <c r="B3515" s="817"/>
      <c r="C3515" s="817"/>
      <c r="D3515" s="817"/>
      <c r="E3515" s="817"/>
      <c r="F3515" s="819"/>
      <c r="G3515" s="822"/>
      <c r="H3515" s="823"/>
      <c r="I3515" s="824"/>
      <c r="J3515" s="813"/>
      <c r="K3515" s="824"/>
    </row>
    <row r="3516" spans="1:11">
      <c r="A3516" s="443">
        <v>10042</v>
      </c>
      <c r="B3516" s="421" t="s">
        <v>1499</v>
      </c>
      <c r="C3516" s="421"/>
      <c r="D3516" s="421"/>
      <c r="E3516" s="421"/>
      <c r="F3516" s="414"/>
      <c r="G3516" s="825">
        <v>3</v>
      </c>
      <c r="H3516" s="826"/>
      <c r="I3516" s="453" t="s">
        <v>991</v>
      </c>
      <c r="J3516" s="442">
        <v>41.866</v>
      </c>
      <c r="K3516" s="418">
        <v>125.59</v>
      </c>
    </row>
    <row r="3517" spans="1:11" ht="22.5">
      <c r="A3517" s="443">
        <v>10039</v>
      </c>
      <c r="B3517" s="421" t="s">
        <v>1500</v>
      </c>
      <c r="C3517" s="421"/>
      <c r="D3517" s="421"/>
      <c r="E3517" s="421"/>
      <c r="F3517" s="422"/>
      <c r="G3517" s="827">
        <v>1</v>
      </c>
      <c r="H3517" s="828"/>
      <c r="I3517" s="457" t="s">
        <v>1405</v>
      </c>
      <c r="J3517" s="442">
        <v>120.39</v>
      </c>
      <c r="K3517" s="442">
        <v>120.39</v>
      </c>
    </row>
    <row r="3518" spans="1:11">
      <c r="A3518" s="443">
        <v>10137</v>
      </c>
      <c r="B3518" s="421" t="s">
        <v>1501</v>
      </c>
      <c r="C3518" s="421"/>
      <c r="D3518" s="421"/>
      <c r="E3518" s="421"/>
      <c r="F3518" s="422"/>
      <c r="G3518" s="827">
        <v>0.4</v>
      </c>
      <c r="H3518" s="828"/>
      <c r="I3518" s="457" t="s">
        <v>1237</v>
      </c>
      <c r="J3518" s="442">
        <v>260.54000000000002</v>
      </c>
      <c r="K3518" s="442">
        <v>104.21</v>
      </c>
    </row>
    <row r="3519" spans="1:11">
      <c r="A3519" s="443">
        <v>10136</v>
      </c>
      <c r="B3519" s="421" t="s">
        <v>1502</v>
      </c>
      <c r="C3519" s="421"/>
      <c r="D3519" s="421"/>
      <c r="E3519" s="421"/>
      <c r="F3519" s="422"/>
      <c r="G3519" s="827">
        <v>1</v>
      </c>
      <c r="H3519" s="828"/>
      <c r="I3519" s="457" t="s">
        <v>1237</v>
      </c>
      <c r="J3519" s="442">
        <v>141.84</v>
      </c>
      <c r="K3519" s="442">
        <v>141.84</v>
      </c>
    </row>
    <row r="3520" spans="1:11">
      <c r="A3520" s="444"/>
      <c r="B3520" s="421"/>
      <c r="C3520" s="421"/>
      <c r="D3520" s="421"/>
      <c r="E3520" s="421"/>
      <c r="F3520" s="422"/>
      <c r="G3520" s="827"/>
      <c r="H3520" s="828"/>
      <c r="I3520" s="457"/>
      <c r="J3520" s="458"/>
      <c r="K3520" s="426"/>
    </row>
    <row r="3521" spans="1:11">
      <c r="A3521" s="833" t="s">
        <v>1271</v>
      </c>
      <c r="B3521" s="834"/>
      <c r="C3521" s="834"/>
      <c r="D3521" s="834"/>
      <c r="E3521" s="834"/>
      <c r="F3521" s="834"/>
      <c r="G3521" s="834"/>
      <c r="H3521" s="834"/>
      <c r="I3521" s="834"/>
      <c r="J3521" s="835"/>
      <c r="K3521" s="449">
        <v>492.03</v>
      </c>
    </row>
    <row r="3522" spans="1:11">
      <c r="A3522" s="814" t="s">
        <v>1272</v>
      </c>
      <c r="B3522" s="815"/>
      <c r="C3522" s="815"/>
      <c r="D3522" s="815"/>
      <c r="E3522" s="815"/>
      <c r="F3522" s="818"/>
      <c r="G3522" s="820" t="s">
        <v>1268</v>
      </c>
      <c r="H3522" s="821"/>
      <c r="I3522" s="824" t="s">
        <v>1249</v>
      </c>
      <c r="J3522" s="813" t="s">
        <v>1269</v>
      </c>
      <c r="K3522" s="813" t="s">
        <v>1270</v>
      </c>
    </row>
    <row r="3523" spans="1:11">
      <c r="A3523" s="816"/>
      <c r="B3523" s="817"/>
      <c r="C3523" s="817"/>
      <c r="D3523" s="817"/>
      <c r="E3523" s="817"/>
      <c r="F3523" s="819"/>
      <c r="G3523" s="822"/>
      <c r="H3523" s="823"/>
      <c r="I3523" s="824"/>
      <c r="J3523" s="813"/>
      <c r="K3523" s="824"/>
    </row>
    <row r="3524" spans="1:11">
      <c r="A3524" s="444"/>
      <c r="B3524" s="421"/>
      <c r="C3524" s="421"/>
      <c r="D3524" s="421"/>
      <c r="E3524" s="421"/>
      <c r="F3524" s="422"/>
      <c r="G3524" s="827"/>
      <c r="H3524" s="828"/>
      <c r="I3524" s="457"/>
      <c r="J3524" s="458"/>
      <c r="K3524" s="426"/>
    </row>
    <row r="3525" spans="1:11">
      <c r="A3525" s="444"/>
      <c r="B3525" s="421"/>
      <c r="C3525" s="421"/>
      <c r="D3525" s="421"/>
      <c r="E3525" s="421"/>
      <c r="F3525" s="422"/>
      <c r="G3525" s="827"/>
      <c r="H3525" s="828"/>
      <c r="I3525" s="457"/>
      <c r="J3525" s="458"/>
      <c r="K3525" s="426"/>
    </row>
    <row r="3526" spans="1:11">
      <c r="A3526" s="444"/>
      <c r="B3526" s="421"/>
      <c r="C3526" s="421"/>
      <c r="D3526" s="421"/>
      <c r="E3526" s="421"/>
      <c r="F3526" s="422"/>
      <c r="G3526" s="827"/>
      <c r="H3526" s="828"/>
      <c r="I3526" s="457"/>
      <c r="J3526" s="458"/>
      <c r="K3526" s="426"/>
    </row>
    <row r="3527" spans="1:11">
      <c r="A3527" s="445"/>
      <c r="B3527" s="429"/>
      <c r="C3527" s="429"/>
      <c r="D3527" s="429"/>
      <c r="E3527" s="429"/>
      <c r="F3527" s="430"/>
      <c r="G3527" s="831"/>
      <c r="H3527" s="832"/>
      <c r="I3527" s="460"/>
      <c r="J3527" s="461"/>
      <c r="K3527" s="434"/>
    </row>
    <row r="3528" spans="1:11">
      <c r="A3528" s="833" t="s">
        <v>1273</v>
      </c>
      <c r="B3528" s="834"/>
      <c r="C3528" s="834"/>
      <c r="D3528" s="834"/>
      <c r="E3528" s="834"/>
      <c r="F3528" s="834"/>
      <c r="G3528" s="834"/>
      <c r="H3528" s="834"/>
      <c r="I3528" s="834"/>
      <c r="J3528" s="835"/>
      <c r="K3528" s="459"/>
    </row>
    <row r="3529" spans="1:11">
      <c r="A3529" s="814" t="s">
        <v>1274</v>
      </c>
      <c r="B3529" s="815"/>
      <c r="C3529" s="815"/>
      <c r="D3529" s="815"/>
      <c r="E3529" s="815"/>
      <c r="F3529" s="818"/>
      <c r="G3529" s="820" t="s">
        <v>1268</v>
      </c>
      <c r="H3529" s="821"/>
      <c r="I3529" s="824" t="s">
        <v>1249</v>
      </c>
      <c r="J3529" s="813" t="s">
        <v>1269</v>
      </c>
      <c r="K3529" s="813" t="s">
        <v>1270</v>
      </c>
    </row>
    <row r="3530" spans="1:11">
      <c r="A3530" s="816"/>
      <c r="B3530" s="817"/>
      <c r="C3530" s="817"/>
      <c r="D3530" s="817"/>
      <c r="E3530" s="817"/>
      <c r="F3530" s="819"/>
      <c r="G3530" s="822"/>
      <c r="H3530" s="823"/>
      <c r="I3530" s="824"/>
      <c r="J3530" s="813"/>
      <c r="K3530" s="824"/>
    </row>
    <row r="3531" spans="1:11">
      <c r="A3531" s="444"/>
      <c r="B3531" s="421"/>
      <c r="C3531" s="421"/>
      <c r="D3531" s="421"/>
      <c r="E3531" s="421"/>
      <c r="F3531" s="422"/>
      <c r="G3531" s="827"/>
      <c r="H3531" s="828"/>
      <c r="I3531" s="457"/>
      <c r="J3531" s="458"/>
      <c r="K3531" s="426"/>
    </row>
    <row r="3532" spans="1:11">
      <c r="A3532" s="444"/>
      <c r="B3532" s="421"/>
      <c r="C3532" s="421"/>
      <c r="D3532" s="421"/>
      <c r="E3532" s="421"/>
      <c r="F3532" s="422"/>
      <c r="G3532" s="827"/>
      <c r="H3532" s="828"/>
      <c r="I3532" s="457"/>
      <c r="J3532" s="458"/>
      <c r="K3532" s="426"/>
    </row>
    <row r="3533" spans="1:11">
      <c r="A3533" s="444"/>
      <c r="B3533" s="421"/>
      <c r="C3533" s="421"/>
      <c r="D3533" s="421"/>
      <c r="E3533" s="421"/>
      <c r="F3533" s="422"/>
      <c r="G3533" s="827"/>
      <c r="H3533" s="828"/>
      <c r="I3533" s="457"/>
      <c r="J3533" s="458"/>
      <c r="K3533" s="426"/>
    </row>
    <row r="3534" spans="1:11">
      <c r="A3534" s="445"/>
      <c r="B3534" s="429"/>
      <c r="C3534" s="429"/>
      <c r="D3534" s="429"/>
      <c r="E3534" s="429"/>
      <c r="F3534" s="430"/>
      <c r="G3534" s="831"/>
      <c r="H3534" s="832"/>
      <c r="I3534" s="460"/>
      <c r="J3534" s="461"/>
      <c r="K3534" s="434"/>
    </row>
    <row r="3535" spans="1:11">
      <c r="A3535" s="833" t="s">
        <v>1275</v>
      </c>
      <c r="B3535" s="834"/>
      <c r="C3535" s="834"/>
      <c r="D3535" s="834"/>
      <c r="E3535" s="834"/>
      <c r="F3535" s="834"/>
      <c r="G3535" s="834"/>
      <c r="H3535" s="834"/>
      <c r="I3535" s="834"/>
      <c r="J3535" s="835"/>
      <c r="K3535" s="459"/>
    </row>
    <row r="3536" spans="1:11">
      <c r="A3536" s="814" t="s">
        <v>1276</v>
      </c>
      <c r="B3536" s="869"/>
      <c r="C3536" s="872" t="s">
        <v>1277</v>
      </c>
      <c r="D3536" s="462" t="s">
        <v>984</v>
      </c>
      <c r="E3536" s="874" t="s">
        <v>889</v>
      </c>
      <c r="F3536" s="874"/>
      <c r="G3536" s="875"/>
      <c r="H3536" s="876" t="s">
        <v>1278</v>
      </c>
      <c r="I3536" s="877"/>
      <c r="J3536" s="878"/>
      <c r="K3536" s="829" t="s">
        <v>1279</v>
      </c>
    </row>
    <row r="3537" spans="1:12">
      <c r="A3537" s="870"/>
      <c r="B3537" s="871"/>
      <c r="C3537" s="873"/>
      <c r="D3537" s="464"/>
      <c r="E3537" s="463" t="s">
        <v>1280</v>
      </c>
      <c r="F3537" s="465" t="s">
        <v>1281</v>
      </c>
      <c r="G3537" s="466" t="s">
        <v>1282</v>
      </c>
      <c r="H3537" s="463" t="s">
        <v>1280</v>
      </c>
      <c r="I3537" s="465" t="s">
        <v>1281</v>
      </c>
      <c r="J3537" s="465" t="s">
        <v>1282</v>
      </c>
      <c r="K3537" s="830"/>
    </row>
    <row r="3538" spans="1:12">
      <c r="A3538" s="467"/>
      <c r="B3538" s="414"/>
      <c r="C3538" s="468"/>
      <c r="D3538" s="469"/>
      <c r="E3538" s="470"/>
      <c r="F3538" s="471"/>
      <c r="G3538" s="472"/>
      <c r="H3538" s="456"/>
      <c r="I3538" s="456"/>
      <c r="J3538" s="473"/>
      <c r="K3538" s="455"/>
    </row>
    <row r="3539" spans="1:12">
      <c r="A3539" s="444"/>
      <c r="B3539" s="421"/>
      <c r="C3539" s="468"/>
      <c r="D3539" s="474"/>
      <c r="E3539" s="475"/>
      <c r="F3539" s="476"/>
      <c r="G3539" s="477"/>
      <c r="H3539" s="456"/>
      <c r="I3539" s="456"/>
      <c r="J3539" s="473"/>
      <c r="K3539" s="426"/>
    </row>
    <row r="3540" spans="1:12">
      <c r="A3540" s="444"/>
      <c r="B3540" s="421"/>
      <c r="C3540" s="468"/>
      <c r="D3540" s="474"/>
      <c r="E3540" s="475"/>
      <c r="F3540" s="476"/>
      <c r="G3540" s="477"/>
      <c r="H3540" s="456"/>
      <c r="I3540" s="456"/>
      <c r="J3540" s="473"/>
      <c r="K3540" s="426"/>
    </row>
    <row r="3541" spans="1:12">
      <c r="A3541" s="445"/>
      <c r="B3541" s="429"/>
      <c r="C3541" s="478"/>
      <c r="D3541" s="479"/>
      <c r="E3541" s="480"/>
      <c r="F3541" s="481"/>
      <c r="G3541" s="482"/>
      <c r="H3541" s="456"/>
      <c r="I3541" s="456"/>
      <c r="J3541" s="473"/>
      <c r="K3541" s="434"/>
    </row>
    <row r="3542" spans="1:12">
      <c r="A3542" s="811" t="s">
        <v>1283</v>
      </c>
      <c r="B3542" s="809"/>
      <c r="C3542" s="809"/>
      <c r="D3542" s="812"/>
      <c r="E3542" s="809"/>
      <c r="F3542" s="809"/>
      <c r="G3542" s="809"/>
      <c r="H3542" s="809"/>
      <c r="I3542" s="809"/>
      <c r="J3542" s="810"/>
      <c r="K3542" s="459"/>
    </row>
    <row r="3543" spans="1:12">
      <c r="A3543" s="808" t="s">
        <v>1284</v>
      </c>
      <c r="B3543" s="809"/>
      <c r="C3543" s="809"/>
      <c r="D3543" s="809"/>
      <c r="E3543" s="809"/>
      <c r="F3543" s="809"/>
      <c r="G3543" s="809"/>
      <c r="H3543" s="809"/>
      <c r="I3543" s="809"/>
      <c r="J3543" s="810"/>
      <c r="K3543" s="449">
        <v>531.63</v>
      </c>
    </row>
    <row r="3544" spans="1:12">
      <c r="A3544" s="808" t="s">
        <v>1225</v>
      </c>
      <c r="B3544" s="809"/>
      <c r="C3544" s="809"/>
      <c r="D3544" s="809"/>
      <c r="E3544" s="809"/>
      <c r="F3544" s="809"/>
      <c r="G3544" s="809"/>
      <c r="H3544" s="809"/>
      <c r="I3544" s="809"/>
      <c r="J3544" s="810"/>
      <c r="K3544" s="449">
        <v>109.51</v>
      </c>
      <c r="L3544" s="718"/>
    </row>
    <row r="3545" spans="1:12">
      <c r="A3545" s="808" t="s">
        <v>1285</v>
      </c>
      <c r="B3545" s="809"/>
      <c r="C3545" s="809"/>
      <c r="D3545" s="809"/>
      <c r="E3545" s="809"/>
      <c r="F3545" s="809"/>
      <c r="G3545" s="809"/>
      <c r="H3545" s="809"/>
      <c r="I3545" s="809"/>
      <c r="J3545" s="810"/>
      <c r="K3545" s="449">
        <v>641.14</v>
      </c>
    </row>
    <row r="3548" spans="1:12">
      <c r="A3548" s="937" t="s">
        <v>1226</v>
      </c>
      <c r="B3548" s="938"/>
      <c r="C3548" s="938"/>
      <c r="D3548" s="938"/>
      <c r="E3548" s="938"/>
      <c r="F3548" s="938"/>
      <c r="G3548" s="938"/>
      <c r="H3548" s="938"/>
      <c r="I3548" s="938"/>
      <c r="J3548" s="938"/>
      <c r="K3548" s="939"/>
    </row>
    <row r="3549" spans="1:12">
      <c r="A3549" s="393" t="s">
        <v>1227</v>
      </c>
      <c r="B3549" s="394"/>
      <c r="C3549" s="940"/>
      <c r="D3549" s="940"/>
      <c r="E3549" s="940"/>
      <c r="F3549" s="940"/>
      <c r="G3549" s="940"/>
      <c r="H3549" s="940"/>
      <c r="I3549" s="940"/>
      <c r="J3549" s="940"/>
      <c r="K3549" s="941"/>
    </row>
    <row r="3550" spans="1:12">
      <c r="A3550" s="393" t="s">
        <v>1228</v>
      </c>
      <c r="B3550" s="394"/>
      <c r="C3550" s="395" t="s">
        <v>1229</v>
      </c>
      <c r="E3550" s="942"/>
      <c r="F3550" s="942"/>
      <c r="G3550" s="942"/>
      <c r="H3550" s="397"/>
      <c r="I3550" s="395" t="s">
        <v>1230</v>
      </c>
      <c r="J3550" s="943"/>
      <c r="K3550" s="944"/>
    </row>
    <row r="3551" spans="1:12">
      <c r="A3551" s="398" t="s">
        <v>1231</v>
      </c>
      <c r="B3551" s="399" t="s">
        <v>1503</v>
      </c>
      <c r="C3551" s="400"/>
      <c r="D3551" s="400"/>
      <c r="E3551" s="400"/>
      <c r="F3551" s="400"/>
      <c r="G3551" s="400"/>
      <c r="H3551" s="400"/>
      <c r="I3551" s="400"/>
      <c r="J3551" s="400"/>
      <c r="K3551" s="401"/>
    </row>
    <row r="3552" spans="1:12">
      <c r="A3552" s="402" t="s">
        <v>1233</v>
      </c>
      <c r="B3552" s="403"/>
      <c r="D3552" s="404"/>
      <c r="E3552" s="404"/>
      <c r="F3552" s="404"/>
      <c r="G3552" s="404"/>
      <c r="H3552" s="404"/>
      <c r="I3552" s="405"/>
      <c r="J3552" s="406" t="s">
        <v>1234</v>
      </c>
      <c r="K3552" s="407"/>
    </row>
    <row r="3553" spans="1:11">
      <c r="A3553" s="929" t="s">
        <v>1504</v>
      </c>
      <c r="B3553" s="930"/>
      <c r="C3553" s="930"/>
      <c r="D3553" s="930"/>
      <c r="E3553" s="930"/>
      <c r="F3553" s="930"/>
      <c r="G3553" s="930"/>
      <c r="H3553" s="930"/>
      <c r="I3553" s="931"/>
      <c r="J3553" s="408" t="s">
        <v>1236</v>
      </c>
      <c r="K3553" s="407" t="s">
        <v>1237</v>
      </c>
    </row>
    <row r="3554" spans="1:11">
      <c r="A3554" s="870" t="s">
        <v>1238</v>
      </c>
      <c r="B3554" s="932"/>
      <c r="C3554" s="815"/>
      <c r="D3554" s="815"/>
      <c r="E3554" s="869"/>
      <c r="F3554" s="409" t="s">
        <v>1239</v>
      </c>
      <c r="G3554" s="933" t="s">
        <v>1240</v>
      </c>
      <c r="H3554" s="934"/>
      <c r="I3554" s="830" t="s">
        <v>1241</v>
      </c>
      <c r="J3554" s="830"/>
      <c r="K3554" s="925" t="s">
        <v>1242</v>
      </c>
    </row>
    <row r="3555" spans="1:11" ht="23.25" customHeight="1">
      <c r="A3555" s="870"/>
      <c r="B3555" s="932"/>
      <c r="C3555" s="932"/>
      <c r="D3555" s="932"/>
      <c r="E3555" s="871"/>
      <c r="F3555" s="409"/>
      <c r="G3555" s="409" t="s">
        <v>1243</v>
      </c>
      <c r="H3555" s="410" t="s">
        <v>1244</v>
      </c>
      <c r="I3555" s="497" t="s">
        <v>1245</v>
      </c>
      <c r="J3555" s="497" t="s">
        <v>1244</v>
      </c>
      <c r="K3555" s="926"/>
    </row>
    <row r="3556" spans="1:11" ht="22.15" customHeight="1">
      <c r="A3556" s="412">
        <v>30049</v>
      </c>
      <c r="B3556" s="413" t="s">
        <v>1481</v>
      </c>
      <c r="C3556" s="413"/>
      <c r="D3556" s="413"/>
      <c r="E3556" s="414"/>
      <c r="F3556" s="415">
        <v>1</v>
      </c>
      <c r="G3556" s="416">
        <v>1</v>
      </c>
      <c r="H3556" s="417">
        <v>0</v>
      </c>
      <c r="I3556" s="426">
        <v>305.27</v>
      </c>
      <c r="J3556" s="426">
        <v>91.63</v>
      </c>
      <c r="K3556" s="419">
        <v>305.27</v>
      </c>
    </row>
    <row r="3557" spans="1:11">
      <c r="A3557" s="420"/>
      <c r="B3557" s="421"/>
      <c r="C3557" s="421"/>
      <c r="D3557" s="421"/>
      <c r="E3557" s="422"/>
      <c r="F3557" s="423"/>
      <c r="G3557" s="424"/>
      <c r="H3557" s="425"/>
      <c r="I3557" s="426"/>
      <c r="J3557" s="426"/>
      <c r="K3557" s="427"/>
    </row>
    <row r="3558" spans="1:11" s="194" customFormat="1">
      <c r="A3558" s="420"/>
      <c r="B3558" s="421"/>
      <c r="C3558" s="421"/>
      <c r="D3558" s="421"/>
      <c r="E3558" s="422"/>
      <c r="F3558" s="423"/>
      <c r="G3558" s="424"/>
      <c r="H3558" s="425"/>
      <c r="I3558" s="426"/>
      <c r="J3558" s="426"/>
      <c r="K3558" s="427"/>
    </row>
    <row r="3559" spans="1:11" s="194" customFormat="1">
      <c r="A3559" s="420"/>
      <c r="B3559" s="421"/>
      <c r="C3559" s="421"/>
      <c r="D3559" s="421"/>
      <c r="E3559" s="422"/>
      <c r="F3559" s="423"/>
      <c r="G3559" s="424"/>
      <c r="H3559" s="425"/>
      <c r="I3559" s="426"/>
      <c r="J3559" s="426"/>
      <c r="K3559" s="427"/>
    </row>
    <row r="3560" spans="1:11" s="194" customFormat="1">
      <c r="A3560" s="420"/>
      <c r="B3560" s="421"/>
      <c r="C3560" s="421"/>
      <c r="D3560" s="421"/>
      <c r="E3560" s="422"/>
      <c r="F3560" s="423"/>
      <c r="G3560" s="424"/>
      <c r="H3560" s="425"/>
      <c r="I3560" s="426"/>
      <c r="J3560" s="426"/>
      <c r="K3560" s="427"/>
    </row>
    <row r="3561" spans="1:11" s="194" customFormat="1">
      <c r="A3561" s="420"/>
      <c r="B3561" s="421"/>
      <c r="C3561" s="421"/>
      <c r="D3561" s="421"/>
      <c r="E3561" s="422"/>
      <c r="F3561" s="423"/>
      <c r="G3561" s="424"/>
      <c r="H3561" s="425"/>
      <c r="I3561" s="426"/>
      <c r="J3561" s="426"/>
      <c r="K3561" s="427"/>
    </row>
    <row r="3562" spans="1:11" s="194" customFormat="1">
      <c r="A3562" s="420"/>
      <c r="B3562" s="421"/>
      <c r="C3562" s="421"/>
      <c r="D3562" s="421"/>
      <c r="E3562" s="422"/>
      <c r="F3562" s="423"/>
      <c r="G3562" s="424"/>
      <c r="H3562" s="425"/>
      <c r="I3562" s="426"/>
      <c r="J3562" s="426"/>
      <c r="K3562" s="427"/>
    </row>
    <row r="3563" spans="1:11" s="194" customFormat="1">
      <c r="A3563" s="428"/>
      <c r="B3563" s="429"/>
      <c r="C3563" s="429"/>
      <c r="D3563" s="429"/>
      <c r="E3563" s="430"/>
      <c r="F3563" s="431"/>
      <c r="G3563" s="432"/>
      <c r="H3563" s="433"/>
      <c r="I3563" s="434"/>
      <c r="J3563" s="434"/>
      <c r="K3563" s="435"/>
    </row>
    <row r="3564" spans="1:11" s="194" customFormat="1">
      <c r="A3564" s="935" t="s">
        <v>1247</v>
      </c>
      <c r="B3564" s="936"/>
      <c r="C3564" s="936"/>
      <c r="D3564" s="936"/>
      <c r="E3564" s="936"/>
      <c r="F3564" s="834"/>
      <c r="G3564" s="834"/>
      <c r="H3564" s="834"/>
      <c r="I3564" s="834"/>
      <c r="J3564" s="835"/>
      <c r="K3564" s="436">
        <v>305.27</v>
      </c>
    </row>
    <row r="3565" spans="1:11" s="194" customFormat="1">
      <c r="A3565" s="814" t="s">
        <v>1248</v>
      </c>
      <c r="B3565" s="815"/>
      <c r="C3565" s="815"/>
      <c r="D3565" s="815"/>
      <c r="E3565" s="815"/>
      <c r="F3565" s="437"/>
      <c r="G3565" s="437"/>
      <c r="H3565" s="921" t="s">
        <v>1239</v>
      </c>
      <c r="I3565" s="923" t="s">
        <v>1249</v>
      </c>
      <c r="J3565" s="925" t="s">
        <v>1250</v>
      </c>
      <c r="K3565" s="925" t="s">
        <v>1242</v>
      </c>
    </row>
    <row r="3566" spans="1:11" ht="15">
      <c r="A3566" s="816"/>
      <c r="B3566" s="817"/>
      <c r="C3566" s="817"/>
      <c r="D3566" s="817"/>
      <c r="E3566" s="817"/>
      <c r="F3566" s="438"/>
      <c r="G3566" s="666"/>
      <c r="H3566" s="922"/>
      <c r="I3566" s="924"/>
      <c r="J3566" s="926"/>
      <c r="K3566" s="926"/>
    </row>
    <row r="3567" spans="1:11" ht="15.75" customHeight="1">
      <c r="A3567" s="439">
        <v>20002</v>
      </c>
      <c r="B3567" s="927" t="s">
        <v>1251</v>
      </c>
      <c r="C3567" s="927"/>
      <c r="D3567" s="927"/>
      <c r="E3567" s="927"/>
      <c r="F3567" s="927"/>
      <c r="G3567" s="928"/>
      <c r="H3567" s="440">
        <v>1</v>
      </c>
      <c r="I3567" s="441" t="s">
        <v>1252</v>
      </c>
      <c r="J3567" s="442">
        <v>24.3</v>
      </c>
      <c r="K3567" s="442">
        <v>24.3</v>
      </c>
    </row>
    <row r="3568" spans="1:11">
      <c r="A3568" s="443">
        <v>20003</v>
      </c>
      <c r="B3568" s="919" t="s">
        <v>1306</v>
      </c>
      <c r="C3568" s="919"/>
      <c r="D3568" s="919"/>
      <c r="E3568" s="919"/>
      <c r="F3568" s="919"/>
      <c r="G3568" s="920"/>
      <c r="H3568" s="440">
        <v>10</v>
      </c>
      <c r="I3568" s="441" t="s">
        <v>1252</v>
      </c>
      <c r="J3568" s="442">
        <v>15.22</v>
      </c>
      <c r="K3568" s="442">
        <v>152.19999999999999</v>
      </c>
    </row>
    <row r="3569" spans="1:11">
      <c r="A3569" s="443">
        <v>11</v>
      </c>
      <c r="B3569" s="919" t="s">
        <v>1255</v>
      </c>
      <c r="C3569" s="919"/>
      <c r="D3569" s="919"/>
      <c r="E3569" s="919"/>
      <c r="F3569" s="919"/>
      <c r="G3569" s="920"/>
      <c r="H3569" s="440">
        <v>1.1200000000000001</v>
      </c>
      <c r="I3569" s="441" t="s">
        <v>1256</v>
      </c>
      <c r="J3569" s="442">
        <v>0</v>
      </c>
      <c r="K3569" s="442">
        <v>1.97</v>
      </c>
    </row>
    <row r="3570" spans="1:11">
      <c r="A3570" s="443">
        <v>12</v>
      </c>
      <c r="B3570" s="919" t="s">
        <v>1258</v>
      </c>
      <c r="C3570" s="919"/>
      <c r="D3570" s="919"/>
      <c r="E3570" s="919"/>
      <c r="F3570" s="919"/>
      <c r="G3570" s="920"/>
      <c r="H3570" s="440">
        <v>9.6</v>
      </c>
      <c r="I3570" s="441" t="s">
        <v>1256</v>
      </c>
      <c r="J3570" s="442">
        <v>0</v>
      </c>
      <c r="K3570" s="442">
        <v>16.940000000000001</v>
      </c>
    </row>
    <row r="3571" spans="1:11">
      <c r="A3571" s="443">
        <v>13</v>
      </c>
      <c r="B3571" s="919" t="s">
        <v>1260</v>
      </c>
      <c r="C3571" s="919"/>
      <c r="D3571" s="919"/>
      <c r="E3571" s="919"/>
      <c r="F3571" s="919"/>
      <c r="G3571" s="920"/>
      <c r="H3571" s="440">
        <v>4.79</v>
      </c>
      <c r="I3571" s="441" t="s">
        <v>1256</v>
      </c>
      <c r="J3571" s="442">
        <v>0</v>
      </c>
      <c r="K3571" s="442">
        <v>8.4499999999999993</v>
      </c>
    </row>
    <row r="3572" spans="1:11">
      <c r="A3572" s="443">
        <v>14</v>
      </c>
      <c r="B3572" s="919" t="s">
        <v>1262</v>
      </c>
      <c r="C3572" s="919"/>
      <c r="D3572" s="919"/>
      <c r="E3572" s="919"/>
      <c r="F3572" s="919"/>
      <c r="G3572" s="920"/>
      <c r="H3572" s="440">
        <v>5</v>
      </c>
      <c r="I3572" s="441" t="s">
        <v>1256</v>
      </c>
      <c r="J3572" s="442">
        <v>0</v>
      </c>
      <c r="K3572" s="442">
        <v>8.82</v>
      </c>
    </row>
    <row r="3573" spans="1:11">
      <c r="A3573" s="444"/>
      <c r="B3573" s="919"/>
      <c r="C3573" s="919"/>
      <c r="D3573" s="919"/>
      <c r="E3573" s="919"/>
      <c r="F3573" s="919"/>
      <c r="G3573" s="920"/>
      <c r="H3573" s="440"/>
      <c r="I3573" s="441"/>
      <c r="J3573" s="426"/>
      <c r="K3573" s="426"/>
    </row>
    <row r="3574" spans="1:11">
      <c r="A3574" s="445"/>
      <c r="B3574" s="879"/>
      <c r="C3574" s="879"/>
      <c r="D3574" s="879"/>
      <c r="E3574" s="879"/>
      <c r="F3574" s="879"/>
      <c r="G3574" s="880"/>
      <c r="H3574" s="446"/>
      <c r="I3574" s="447"/>
      <c r="J3574" s="434"/>
      <c r="K3574" s="434"/>
    </row>
    <row r="3575" spans="1:11" ht="15">
      <c r="A3575" s="448"/>
      <c r="C3575" s="667"/>
      <c r="D3575" s="833" t="s">
        <v>1263</v>
      </c>
      <c r="E3575" s="834"/>
      <c r="F3575" s="834"/>
      <c r="G3575" s="834"/>
      <c r="H3575" s="834"/>
      <c r="I3575" s="834"/>
      <c r="J3575" s="835"/>
      <c r="K3575" s="449">
        <v>212.67999999999998</v>
      </c>
    </row>
    <row r="3576" spans="1:11">
      <c r="A3576" s="448" t="s">
        <v>1264</v>
      </c>
      <c r="B3576" s="437"/>
      <c r="C3576" s="450">
        <v>375</v>
      </c>
      <c r="D3576" s="881" t="s">
        <v>1265</v>
      </c>
      <c r="E3576" s="882"/>
      <c r="F3576" s="882"/>
      <c r="G3576" s="882"/>
      <c r="H3576" s="882"/>
      <c r="I3576" s="882"/>
      <c r="J3576" s="883"/>
      <c r="K3576" s="449">
        <v>517.94999999999993</v>
      </c>
    </row>
    <row r="3577" spans="1:11">
      <c r="A3577" s="451"/>
      <c r="B3577" s="437"/>
      <c r="C3577" s="452"/>
      <c r="D3577" s="918" t="s">
        <v>1266</v>
      </c>
      <c r="E3577" s="918"/>
      <c r="F3577" s="834"/>
      <c r="G3577" s="834"/>
      <c r="H3577" s="834"/>
      <c r="I3577" s="834"/>
      <c r="J3577" s="835"/>
      <c r="K3577" s="449">
        <v>1.38</v>
      </c>
    </row>
    <row r="3578" spans="1:11">
      <c r="A3578" s="814" t="s">
        <v>1267</v>
      </c>
      <c r="B3578" s="815"/>
      <c r="C3578" s="815"/>
      <c r="D3578" s="815"/>
      <c r="E3578" s="815"/>
      <c r="F3578" s="818"/>
      <c r="G3578" s="820" t="s">
        <v>1268</v>
      </c>
      <c r="H3578" s="821"/>
      <c r="I3578" s="824" t="s">
        <v>1249</v>
      </c>
      <c r="J3578" s="813" t="s">
        <v>1269</v>
      </c>
      <c r="K3578" s="813" t="s">
        <v>1270</v>
      </c>
    </row>
    <row r="3579" spans="1:11">
      <c r="A3579" s="816"/>
      <c r="B3579" s="817"/>
      <c r="C3579" s="817"/>
      <c r="D3579" s="817"/>
      <c r="E3579" s="817"/>
      <c r="F3579" s="819"/>
      <c r="G3579" s="822"/>
      <c r="H3579" s="823"/>
      <c r="I3579" s="824"/>
      <c r="J3579" s="813"/>
      <c r="K3579" s="824"/>
    </row>
    <row r="3580" spans="1:11">
      <c r="A3580" s="443">
        <v>10027</v>
      </c>
      <c r="B3580" s="421" t="s">
        <v>1482</v>
      </c>
      <c r="C3580" s="421"/>
      <c r="D3580" s="421"/>
      <c r="E3580" s="421"/>
      <c r="F3580" s="414"/>
      <c r="G3580" s="825">
        <v>0.41</v>
      </c>
      <c r="H3580" s="826"/>
      <c r="I3580" s="453" t="s">
        <v>1295</v>
      </c>
      <c r="J3580" s="442">
        <v>11.25</v>
      </c>
      <c r="K3580" s="418">
        <v>4.6100000000000003</v>
      </c>
    </row>
    <row r="3581" spans="1:11">
      <c r="A3581" s="443">
        <v>10059</v>
      </c>
      <c r="B3581" s="421" t="s">
        <v>1485</v>
      </c>
      <c r="C3581" s="421"/>
      <c r="D3581" s="421"/>
      <c r="E3581" s="421"/>
      <c r="F3581" s="422"/>
      <c r="G3581" s="827">
        <v>8.9999999999999998E-4</v>
      </c>
      <c r="H3581" s="828"/>
      <c r="I3581" s="457" t="s">
        <v>1484</v>
      </c>
      <c r="J3581" s="442">
        <v>17.97</v>
      </c>
      <c r="K3581" s="442">
        <v>0.01</v>
      </c>
    </row>
    <row r="3582" spans="1:11">
      <c r="A3582" s="443">
        <v>10161</v>
      </c>
      <c r="B3582" s="421" t="s">
        <v>1505</v>
      </c>
      <c r="C3582" s="421"/>
      <c r="D3582" s="421"/>
      <c r="E3582" s="421"/>
      <c r="F3582" s="422"/>
      <c r="G3582" s="827">
        <v>0.3</v>
      </c>
      <c r="H3582" s="828"/>
      <c r="I3582" s="457" t="s">
        <v>1506</v>
      </c>
      <c r="J3582" s="442">
        <v>19.98</v>
      </c>
      <c r="K3582" s="442">
        <v>5.99</v>
      </c>
    </row>
    <row r="3583" spans="1:11">
      <c r="A3583" s="444"/>
      <c r="B3583" s="421"/>
      <c r="C3583" s="421"/>
      <c r="D3583" s="421"/>
      <c r="E3583" s="421"/>
      <c r="F3583" s="422"/>
      <c r="G3583" s="827"/>
      <c r="H3583" s="828"/>
      <c r="I3583" s="457"/>
      <c r="J3583" s="458"/>
      <c r="K3583" s="426"/>
    </row>
    <row r="3584" spans="1:11">
      <c r="A3584" s="833" t="s">
        <v>1271</v>
      </c>
      <c r="B3584" s="834"/>
      <c r="C3584" s="834"/>
      <c r="D3584" s="834"/>
      <c r="E3584" s="834"/>
      <c r="F3584" s="834"/>
      <c r="G3584" s="834"/>
      <c r="H3584" s="834"/>
      <c r="I3584" s="834"/>
      <c r="J3584" s="835"/>
      <c r="K3584" s="449">
        <v>10.61</v>
      </c>
    </row>
    <row r="3585" spans="1:11">
      <c r="A3585" s="814" t="s">
        <v>1272</v>
      </c>
      <c r="B3585" s="815"/>
      <c r="C3585" s="815"/>
      <c r="D3585" s="815"/>
      <c r="E3585" s="815"/>
      <c r="F3585" s="818"/>
      <c r="G3585" s="820" t="s">
        <v>1268</v>
      </c>
      <c r="H3585" s="821"/>
      <c r="I3585" s="824" t="s">
        <v>1249</v>
      </c>
      <c r="J3585" s="813" t="s">
        <v>1269</v>
      </c>
      <c r="K3585" s="813" t="s">
        <v>1270</v>
      </c>
    </row>
    <row r="3586" spans="1:11">
      <c r="A3586" s="816"/>
      <c r="B3586" s="817"/>
      <c r="C3586" s="817"/>
      <c r="D3586" s="817"/>
      <c r="E3586" s="817"/>
      <c r="F3586" s="819"/>
      <c r="G3586" s="822"/>
      <c r="H3586" s="823"/>
      <c r="I3586" s="824"/>
      <c r="J3586" s="813"/>
      <c r="K3586" s="824"/>
    </row>
    <row r="3587" spans="1:11">
      <c r="A3587" s="444"/>
      <c r="B3587" s="421"/>
      <c r="C3587" s="421"/>
      <c r="D3587" s="421"/>
      <c r="E3587" s="421"/>
      <c r="F3587" s="422"/>
      <c r="G3587" s="827"/>
      <c r="H3587" s="828"/>
      <c r="I3587" s="457"/>
      <c r="J3587" s="458"/>
      <c r="K3587" s="426"/>
    </row>
    <row r="3588" spans="1:11">
      <c r="A3588" s="444"/>
      <c r="B3588" s="421"/>
      <c r="C3588" s="421"/>
      <c r="D3588" s="421"/>
      <c r="E3588" s="421"/>
      <c r="F3588" s="422"/>
      <c r="G3588" s="827"/>
      <c r="H3588" s="828"/>
      <c r="I3588" s="457"/>
      <c r="J3588" s="458"/>
      <c r="K3588" s="426"/>
    </row>
    <row r="3589" spans="1:11">
      <c r="A3589" s="444"/>
      <c r="B3589" s="421"/>
      <c r="C3589" s="421"/>
      <c r="D3589" s="421"/>
      <c r="E3589" s="421"/>
      <c r="F3589" s="422"/>
      <c r="G3589" s="827"/>
      <c r="H3589" s="828"/>
      <c r="I3589" s="457"/>
      <c r="J3589" s="458"/>
      <c r="K3589" s="426"/>
    </row>
    <row r="3590" spans="1:11">
      <c r="A3590" s="445"/>
      <c r="B3590" s="429"/>
      <c r="C3590" s="429"/>
      <c r="D3590" s="429"/>
      <c r="E3590" s="429"/>
      <c r="F3590" s="430"/>
      <c r="G3590" s="831"/>
      <c r="H3590" s="832"/>
      <c r="I3590" s="460"/>
      <c r="J3590" s="461"/>
      <c r="K3590" s="434"/>
    </row>
    <row r="3591" spans="1:11">
      <c r="A3591" s="833" t="s">
        <v>1273</v>
      </c>
      <c r="B3591" s="834"/>
      <c r="C3591" s="834"/>
      <c r="D3591" s="834"/>
      <c r="E3591" s="834"/>
      <c r="F3591" s="834"/>
      <c r="G3591" s="834"/>
      <c r="H3591" s="834"/>
      <c r="I3591" s="834"/>
      <c r="J3591" s="835"/>
      <c r="K3591" s="459"/>
    </row>
    <row r="3592" spans="1:11">
      <c r="A3592" s="814" t="s">
        <v>1274</v>
      </c>
      <c r="B3592" s="815"/>
      <c r="C3592" s="815"/>
      <c r="D3592" s="815"/>
      <c r="E3592" s="815"/>
      <c r="F3592" s="818"/>
      <c r="G3592" s="820" t="s">
        <v>1268</v>
      </c>
      <c r="H3592" s="821"/>
      <c r="I3592" s="824" t="s">
        <v>1249</v>
      </c>
      <c r="J3592" s="813" t="s">
        <v>1269</v>
      </c>
      <c r="K3592" s="813" t="s">
        <v>1270</v>
      </c>
    </row>
    <row r="3593" spans="1:11">
      <c r="A3593" s="816"/>
      <c r="B3593" s="817"/>
      <c r="C3593" s="817"/>
      <c r="D3593" s="817"/>
      <c r="E3593" s="817"/>
      <c r="F3593" s="819"/>
      <c r="G3593" s="822"/>
      <c r="H3593" s="823"/>
      <c r="I3593" s="824"/>
      <c r="J3593" s="813"/>
      <c r="K3593" s="824"/>
    </row>
    <row r="3594" spans="1:11">
      <c r="A3594" s="444"/>
      <c r="B3594" s="421"/>
      <c r="C3594" s="421"/>
      <c r="D3594" s="421"/>
      <c r="E3594" s="421"/>
      <c r="F3594" s="422"/>
      <c r="G3594" s="827"/>
      <c r="H3594" s="828"/>
      <c r="I3594" s="457"/>
      <c r="J3594" s="458"/>
      <c r="K3594" s="426"/>
    </row>
    <row r="3595" spans="1:11">
      <c r="A3595" s="444"/>
      <c r="B3595" s="421"/>
      <c r="C3595" s="421"/>
      <c r="D3595" s="421"/>
      <c r="E3595" s="421"/>
      <c r="F3595" s="422"/>
      <c r="G3595" s="827"/>
      <c r="H3595" s="828"/>
      <c r="I3595" s="457"/>
      <c r="J3595" s="458"/>
      <c r="K3595" s="426"/>
    </row>
    <row r="3596" spans="1:11">
      <c r="A3596" s="444"/>
      <c r="B3596" s="421"/>
      <c r="C3596" s="421"/>
      <c r="D3596" s="421"/>
      <c r="E3596" s="421"/>
      <c r="F3596" s="422"/>
      <c r="G3596" s="827"/>
      <c r="H3596" s="828"/>
      <c r="I3596" s="457"/>
      <c r="J3596" s="458"/>
      <c r="K3596" s="426"/>
    </row>
    <row r="3597" spans="1:11">
      <c r="A3597" s="445"/>
      <c r="B3597" s="429"/>
      <c r="C3597" s="429"/>
      <c r="D3597" s="429"/>
      <c r="E3597" s="429"/>
      <c r="F3597" s="430"/>
      <c r="G3597" s="831"/>
      <c r="H3597" s="832"/>
      <c r="I3597" s="460"/>
      <c r="J3597" s="461"/>
      <c r="K3597" s="434"/>
    </row>
    <row r="3598" spans="1:11">
      <c r="A3598" s="833" t="s">
        <v>1275</v>
      </c>
      <c r="B3598" s="834"/>
      <c r="C3598" s="834"/>
      <c r="D3598" s="834"/>
      <c r="E3598" s="834"/>
      <c r="F3598" s="834"/>
      <c r="G3598" s="834"/>
      <c r="H3598" s="834"/>
      <c r="I3598" s="834"/>
      <c r="J3598" s="835"/>
      <c r="K3598" s="459"/>
    </row>
    <row r="3599" spans="1:11">
      <c r="A3599" s="814" t="s">
        <v>1276</v>
      </c>
      <c r="B3599" s="869"/>
      <c r="C3599" s="872" t="s">
        <v>1277</v>
      </c>
      <c r="D3599" s="462" t="s">
        <v>984</v>
      </c>
      <c r="E3599" s="874" t="s">
        <v>889</v>
      </c>
      <c r="F3599" s="874"/>
      <c r="G3599" s="875"/>
      <c r="H3599" s="876" t="s">
        <v>1278</v>
      </c>
      <c r="I3599" s="877"/>
      <c r="J3599" s="878"/>
      <c r="K3599" s="829" t="s">
        <v>1279</v>
      </c>
    </row>
    <row r="3600" spans="1:11">
      <c r="A3600" s="870"/>
      <c r="B3600" s="871"/>
      <c r="C3600" s="873"/>
      <c r="D3600" s="464"/>
      <c r="E3600" s="463" t="s">
        <v>1280</v>
      </c>
      <c r="F3600" s="465" t="s">
        <v>1281</v>
      </c>
      <c r="G3600" s="466" t="s">
        <v>1282</v>
      </c>
      <c r="H3600" s="463" t="s">
        <v>1280</v>
      </c>
      <c r="I3600" s="465" t="s">
        <v>1281</v>
      </c>
      <c r="J3600" s="465" t="s">
        <v>1282</v>
      </c>
      <c r="K3600" s="830"/>
    </row>
    <row r="3601" spans="1:11">
      <c r="A3601" s="467"/>
      <c r="B3601" s="414"/>
      <c r="C3601" s="468"/>
      <c r="D3601" s="469"/>
      <c r="E3601" s="470"/>
      <c r="F3601" s="471"/>
      <c r="G3601" s="472"/>
      <c r="H3601" s="456"/>
      <c r="I3601" s="456"/>
      <c r="J3601" s="473"/>
      <c r="K3601" s="455"/>
    </row>
    <row r="3602" spans="1:11">
      <c r="A3602" s="444"/>
      <c r="B3602" s="421"/>
      <c r="C3602" s="468"/>
      <c r="D3602" s="474"/>
      <c r="E3602" s="475"/>
      <c r="F3602" s="476"/>
      <c r="G3602" s="477"/>
      <c r="H3602" s="456"/>
      <c r="I3602" s="456"/>
      <c r="J3602" s="473"/>
      <c r="K3602" s="426"/>
    </row>
    <row r="3603" spans="1:11">
      <c r="A3603" s="444"/>
      <c r="B3603" s="421"/>
      <c r="C3603" s="468"/>
      <c r="D3603" s="474"/>
      <c r="E3603" s="475"/>
      <c r="F3603" s="476"/>
      <c r="G3603" s="477"/>
      <c r="H3603" s="456"/>
      <c r="I3603" s="456"/>
      <c r="J3603" s="473"/>
      <c r="K3603" s="426"/>
    </row>
    <row r="3604" spans="1:11">
      <c r="A3604" s="445"/>
      <c r="B3604" s="429"/>
      <c r="C3604" s="478"/>
      <c r="D3604" s="479"/>
      <c r="E3604" s="480"/>
      <c r="F3604" s="481"/>
      <c r="G3604" s="482"/>
      <c r="H3604" s="456"/>
      <c r="I3604" s="456"/>
      <c r="J3604" s="473"/>
      <c r="K3604" s="434"/>
    </row>
    <row r="3605" spans="1:11">
      <c r="A3605" s="811" t="s">
        <v>1283</v>
      </c>
      <c r="B3605" s="809"/>
      <c r="C3605" s="809"/>
      <c r="D3605" s="812"/>
      <c r="E3605" s="809"/>
      <c r="F3605" s="809"/>
      <c r="G3605" s="809"/>
      <c r="H3605" s="809"/>
      <c r="I3605" s="809"/>
      <c r="J3605" s="810"/>
      <c r="K3605" s="459"/>
    </row>
    <row r="3606" spans="1:11">
      <c r="A3606" s="808" t="s">
        <v>1284</v>
      </c>
      <c r="B3606" s="809"/>
      <c r="C3606" s="809"/>
      <c r="D3606" s="809"/>
      <c r="E3606" s="809"/>
      <c r="F3606" s="809"/>
      <c r="G3606" s="809"/>
      <c r="H3606" s="809"/>
      <c r="I3606" s="809"/>
      <c r="J3606" s="810"/>
      <c r="K3606" s="449">
        <v>11.989999999999998</v>
      </c>
    </row>
    <row r="3607" spans="1:11">
      <c r="A3607" s="808" t="s">
        <v>1225</v>
      </c>
      <c r="B3607" s="809"/>
      <c r="C3607" s="809"/>
      <c r="D3607" s="809"/>
      <c r="E3607" s="809"/>
      <c r="F3607" s="809"/>
      <c r="G3607" s="809"/>
      <c r="H3607" s="809"/>
      <c r="I3607" s="809"/>
      <c r="J3607" s="810"/>
      <c r="K3607" s="449">
        <v>2.46</v>
      </c>
    </row>
    <row r="3608" spans="1:11">
      <c r="A3608" s="808" t="s">
        <v>1285</v>
      </c>
      <c r="B3608" s="809"/>
      <c r="C3608" s="809"/>
      <c r="D3608" s="809"/>
      <c r="E3608" s="809"/>
      <c r="F3608" s="809"/>
      <c r="G3608" s="809"/>
      <c r="H3608" s="809"/>
      <c r="I3608" s="809"/>
      <c r="J3608" s="810"/>
      <c r="K3608" s="449">
        <v>14.45</v>
      </c>
    </row>
    <row r="3611" spans="1:11">
      <c r="A3611" s="937" t="s">
        <v>1226</v>
      </c>
      <c r="B3611" s="938"/>
      <c r="C3611" s="938"/>
      <c r="D3611" s="938"/>
      <c r="E3611" s="938"/>
      <c r="F3611" s="938"/>
      <c r="G3611" s="938"/>
      <c r="H3611" s="938"/>
      <c r="I3611" s="938"/>
      <c r="J3611" s="938"/>
      <c r="K3611" s="939"/>
    </row>
    <row r="3612" spans="1:11">
      <c r="A3612" s="393" t="s">
        <v>1227</v>
      </c>
      <c r="B3612" s="394"/>
      <c r="C3612" s="940"/>
      <c r="D3612" s="940"/>
      <c r="E3612" s="940"/>
      <c r="F3612" s="940"/>
      <c r="G3612" s="940"/>
      <c r="H3612" s="940"/>
      <c r="I3612" s="940"/>
      <c r="J3612" s="940"/>
      <c r="K3612" s="941"/>
    </row>
    <row r="3613" spans="1:11">
      <c r="A3613" s="393" t="s">
        <v>1228</v>
      </c>
      <c r="B3613" s="394"/>
      <c r="C3613" s="395" t="s">
        <v>1229</v>
      </c>
      <c r="E3613" s="942"/>
      <c r="F3613" s="942"/>
      <c r="G3613" s="942"/>
      <c r="H3613" s="397"/>
      <c r="I3613" s="395" t="s">
        <v>1230</v>
      </c>
      <c r="J3613" s="943"/>
      <c r="K3613" s="944"/>
    </row>
    <row r="3614" spans="1:11">
      <c r="A3614" s="398" t="s">
        <v>1231</v>
      </c>
      <c r="B3614" s="399" t="s">
        <v>1507</v>
      </c>
      <c r="C3614" s="400"/>
      <c r="D3614" s="400"/>
      <c r="E3614" s="400"/>
      <c r="F3614" s="400"/>
      <c r="G3614" s="400"/>
      <c r="H3614" s="400"/>
      <c r="I3614" s="400"/>
      <c r="J3614" s="400"/>
      <c r="K3614" s="401"/>
    </row>
    <row r="3615" spans="1:11">
      <c r="A3615" s="402" t="s">
        <v>1233</v>
      </c>
      <c r="B3615" s="403"/>
      <c r="D3615" s="404"/>
      <c r="E3615" s="404"/>
      <c r="F3615" s="404"/>
      <c r="G3615" s="404"/>
      <c r="H3615" s="404"/>
      <c r="I3615" s="405"/>
      <c r="J3615" s="406" t="s">
        <v>1234</v>
      </c>
      <c r="K3615" s="407"/>
    </row>
    <row r="3616" spans="1:11">
      <c r="A3616" s="929" t="s">
        <v>1508</v>
      </c>
      <c r="B3616" s="930"/>
      <c r="C3616" s="930"/>
      <c r="D3616" s="930"/>
      <c r="E3616" s="930"/>
      <c r="F3616" s="930"/>
      <c r="G3616" s="930"/>
      <c r="H3616" s="930"/>
      <c r="I3616" s="931"/>
      <c r="J3616" s="408" t="s">
        <v>1236</v>
      </c>
      <c r="K3616" s="407" t="s">
        <v>991</v>
      </c>
    </row>
    <row r="3617" spans="1:11">
      <c r="A3617" s="870" t="s">
        <v>1238</v>
      </c>
      <c r="B3617" s="932"/>
      <c r="C3617" s="815"/>
      <c r="D3617" s="815"/>
      <c r="E3617" s="869"/>
      <c r="F3617" s="409" t="s">
        <v>1239</v>
      </c>
      <c r="G3617" s="933" t="s">
        <v>1240</v>
      </c>
      <c r="H3617" s="934"/>
      <c r="I3617" s="830" t="s">
        <v>1241</v>
      </c>
      <c r="J3617" s="830"/>
      <c r="K3617" s="925" t="s">
        <v>1242</v>
      </c>
    </row>
    <row r="3618" spans="1:11" ht="23.25" customHeight="1">
      <c r="A3618" s="870"/>
      <c r="B3618" s="932"/>
      <c r="C3618" s="932"/>
      <c r="D3618" s="932"/>
      <c r="E3618" s="871"/>
      <c r="F3618" s="409"/>
      <c r="G3618" s="409" t="s">
        <v>1243</v>
      </c>
      <c r="H3618" s="410" t="s">
        <v>1244</v>
      </c>
      <c r="I3618" s="497" t="s">
        <v>1245</v>
      </c>
      <c r="J3618" s="497" t="s">
        <v>1244</v>
      </c>
      <c r="K3618" s="926"/>
    </row>
    <row r="3619" spans="1:11">
      <c r="A3619" s="412">
        <v>30125</v>
      </c>
      <c r="B3619" s="413" t="s">
        <v>1509</v>
      </c>
      <c r="C3619" s="413"/>
      <c r="D3619" s="413"/>
      <c r="E3619" s="414"/>
      <c r="F3619" s="415">
        <v>1</v>
      </c>
      <c r="G3619" s="416">
        <v>1</v>
      </c>
      <c r="H3619" s="417">
        <v>0</v>
      </c>
      <c r="I3619" s="426">
        <v>274.39999999999998</v>
      </c>
      <c r="J3619" s="426">
        <v>78.09</v>
      </c>
      <c r="K3619" s="419">
        <v>274.39999999999998</v>
      </c>
    </row>
    <row r="3620" spans="1:11">
      <c r="A3620" s="420"/>
      <c r="B3620" s="421"/>
      <c r="C3620" s="421"/>
      <c r="D3620" s="421"/>
      <c r="E3620" s="422"/>
      <c r="F3620" s="423"/>
      <c r="G3620" s="424"/>
      <c r="H3620" s="425"/>
      <c r="I3620" s="426"/>
      <c r="J3620" s="426"/>
      <c r="K3620" s="427"/>
    </row>
    <row r="3621" spans="1:11" s="194" customFormat="1">
      <c r="A3621" s="420"/>
      <c r="B3621" s="421"/>
      <c r="C3621" s="421"/>
      <c r="D3621" s="421"/>
      <c r="E3621" s="422"/>
      <c r="F3621" s="423"/>
      <c r="G3621" s="424"/>
      <c r="H3621" s="425"/>
      <c r="I3621" s="426"/>
      <c r="J3621" s="426"/>
      <c r="K3621" s="427"/>
    </row>
    <row r="3622" spans="1:11" s="194" customFormat="1">
      <c r="A3622" s="420"/>
      <c r="B3622" s="421"/>
      <c r="C3622" s="421"/>
      <c r="D3622" s="421"/>
      <c r="E3622" s="422"/>
      <c r="F3622" s="423"/>
      <c r="G3622" s="424"/>
      <c r="H3622" s="425"/>
      <c r="I3622" s="426"/>
      <c r="J3622" s="426"/>
      <c r="K3622" s="427"/>
    </row>
    <row r="3623" spans="1:11" s="194" customFormat="1">
      <c r="A3623" s="420"/>
      <c r="B3623" s="421"/>
      <c r="C3623" s="421"/>
      <c r="D3623" s="421"/>
      <c r="E3623" s="422"/>
      <c r="F3623" s="423"/>
      <c r="G3623" s="424"/>
      <c r="H3623" s="425"/>
      <c r="I3623" s="426"/>
      <c r="J3623" s="426"/>
      <c r="K3623" s="427"/>
    </row>
    <row r="3624" spans="1:11" s="194" customFormat="1">
      <c r="A3624" s="420"/>
      <c r="B3624" s="421"/>
      <c r="C3624" s="421"/>
      <c r="D3624" s="421"/>
      <c r="E3624" s="422"/>
      <c r="F3624" s="423"/>
      <c r="G3624" s="424"/>
      <c r="H3624" s="425"/>
      <c r="I3624" s="426"/>
      <c r="J3624" s="426"/>
      <c r="K3624" s="427"/>
    </row>
    <row r="3625" spans="1:11" s="194" customFormat="1">
      <c r="A3625" s="420"/>
      <c r="B3625" s="421"/>
      <c r="C3625" s="421"/>
      <c r="D3625" s="421"/>
      <c r="E3625" s="422"/>
      <c r="F3625" s="423"/>
      <c r="G3625" s="424"/>
      <c r="H3625" s="425"/>
      <c r="I3625" s="426"/>
      <c r="J3625" s="426"/>
      <c r="K3625" s="427"/>
    </row>
    <row r="3626" spans="1:11" s="194" customFormat="1">
      <c r="A3626" s="428"/>
      <c r="B3626" s="429"/>
      <c r="C3626" s="429"/>
      <c r="D3626" s="429"/>
      <c r="E3626" s="430"/>
      <c r="F3626" s="431"/>
      <c r="G3626" s="432"/>
      <c r="H3626" s="433"/>
      <c r="I3626" s="434"/>
      <c r="J3626" s="434"/>
      <c r="K3626" s="435"/>
    </row>
    <row r="3627" spans="1:11" s="194" customFormat="1">
      <c r="A3627" s="935" t="s">
        <v>1247</v>
      </c>
      <c r="B3627" s="936"/>
      <c r="C3627" s="936"/>
      <c r="D3627" s="936"/>
      <c r="E3627" s="936"/>
      <c r="F3627" s="834"/>
      <c r="G3627" s="834"/>
      <c r="H3627" s="834"/>
      <c r="I3627" s="834"/>
      <c r="J3627" s="835"/>
      <c r="K3627" s="436">
        <v>274.39999999999998</v>
      </c>
    </row>
    <row r="3628" spans="1:11" s="194" customFormat="1">
      <c r="A3628" s="814" t="s">
        <v>1248</v>
      </c>
      <c r="B3628" s="815"/>
      <c r="C3628" s="815"/>
      <c r="D3628" s="815"/>
      <c r="E3628" s="815"/>
      <c r="F3628" s="437"/>
      <c r="G3628" s="437"/>
      <c r="H3628" s="921" t="s">
        <v>1239</v>
      </c>
      <c r="I3628" s="923" t="s">
        <v>1249</v>
      </c>
      <c r="J3628" s="925" t="s">
        <v>1250</v>
      </c>
      <c r="K3628" s="925" t="s">
        <v>1242</v>
      </c>
    </row>
    <row r="3629" spans="1:11" ht="15">
      <c r="A3629" s="816"/>
      <c r="B3629" s="817"/>
      <c r="C3629" s="817"/>
      <c r="D3629" s="817"/>
      <c r="E3629" s="817"/>
      <c r="F3629" s="438"/>
      <c r="G3629" s="666"/>
      <c r="H3629" s="922"/>
      <c r="I3629" s="924"/>
      <c r="J3629" s="926"/>
      <c r="K3629" s="926"/>
    </row>
    <row r="3630" spans="1:11" ht="15.75" customHeight="1">
      <c r="A3630" s="439">
        <v>20002</v>
      </c>
      <c r="B3630" s="927" t="s">
        <v>1251</v>
      </c>
      <c r="C3630" s="927"/>
      <c r="D3630" s="927"/>
      <c r="E3630" s="927"/>
      <c r="F3630" s="927"/>
      <c r="G3630" s="928"/>
      <c r="H3630" s="440">
        <v>1</v>
      </c>
      <c r="I3630" s="441" t="s">
        <v>1252</v>
      </c>
      <c r="J3630" s="442">
        <v>24.3</v>
      </c>
      <c r="K3630" s="442">
        <v>24.3</v>
      </c>
    </row>
    <row r="3631" spans="1:11">
      <c r="A3631" s="443">
        <v>20003</v>
      </c>
      <c r="B3631" s="919" t="s">
        <v>1306</v>
      </c>
      <c r="C3631" s="919"/>
      <c r="D3631" s="919"/>
      <c r="E3631" s="919"/>
      <c r="F3631" s="919"/>
      <c r="G3631" s="920"/>
      <c r="H3631" s="440">
        <v>3</v>
      </c>
      <c r="I3631" s="441" t="s">
        <v>1252</v>
      </c>
      <c r="J3631" s="442">
        <v>15.22</v>
      </c>
      <c r="K3631" s="442">
        <v>45.66</v>
      </c>
    </row>
    <row r="3632" spans="1:11">
      <c r="A3632" s="443">
        <v>20015</v>
      </c>
      <c r="B3632" s="919" t="s">
        <v>1491</v>
      </c>
      <c r="C3632" s="919"/>
      <c r="D3632" s="919"/>
      <c r="E3632" s="919"/>
      <c r="F3632" s="919"/>
      <c r="G3632" s="920"/>
      <c r="H3632" s="440">
        <v>1</v>
      </c>
      <c r="I3632" s="441" t="s">
        <v>1252</v>
      </c>
      <c r="J3632" s="442">
        <v>20.05</v>
      </c>
      <c r="K3632" s="442">
        <v>20.05</v>
      </c>
    </row>
    <row r="3633" spans="1:11">
      <c r="A3633" s="443">
        <v>11</v>
      </c>
      <c r="B3633" s="919" t="s">
        <v>1255</v>
      </c>
      <c r="C3633" s="919"/>
      <c r="D3633" s="919"/>
      <c r="E3633" s="919"/>
      <c r="F3633" s="919"/>
      <c r="G3633" s="920"/>
      <c r="H3633" s="440">
        <v>1.1200000000000001</v>
      </c>
      <c r="I3633" s="441" t="s">
        <v>1256</v>
      </c>
      <c r="J3633" s="442">
        <v>0</v>
      </c>
      <c r="K3633" s="442">
        <v>1</v>
      </c>
    </row>
    <row r="3634" spans="1:11">
      <c r="A3634" s="443">
        <v>12</v>
      </c>
      <c r="B3634" s="919" t="s">
        <v>1258</v>
      </c>
      <c r="C3634" s="919"/>
      <c r="D3634" s="919"/>
      <c r="E3634" s="919"/>
      <c r="F3634" s="919"/>
      <c r="G3634" s="920"/>
      <c r="H3634" s="440">
        <v>9.6</v>
      </c>
      <c r="I3634" s="441" t="s">
        <v>1256</v>
      </c>
      <c r="J3634" s="442">
        <v>0</v>
      </c>
      <c r="K3634" s="442">
        <v>8.64</v>
      </c>
    </row>
    <row r="3635" spans="1:11">
      <c r="A3635" s="443">
        <v>13</v>
      </c>
      <c r="B3635" s="919" t="s">
        <v>1260</v>
      </c>
      <c r="C3635" s="919"/>
      <c r="D3635" s="919"/>
      <c r="E3635" s="919"/>
      <c r="F3635" s="919"/>
      <c r="G3635" s="920"/>
      <c r="H3635" s="440">
        <v>4.79</v>
      </c>
      <c r="I3635" s="441" t="s">
        <v>1256</v>
      </c>
      <c r="J3635" s="442">
        <v>0</v>
      </c>
      <c r="K3635" s="442">
        <v>4.3099999999999996</v>
      </c>
    </row>
    <row r="3636" spans="1:11">
      <c r="A3636" s="443">
        <v>14</v>
      </c>
      <c r="B3636" s="919" t="s">
        <v>1262</v>
      </c>
      <c r="C3636" s="919"/>
      <c r="D3636" s="919"/>
      <c r="E3636" s="919"/>
      <c r="F3636" s="919"/>
      <c r="G3636" s="920"/>
      <c r="H3636" s="440">
        <v>5</v>
      </c>
      <c r="I3636" s="441" t="s">
        <v>1256</v>
      </c>
      <c r="J3636" s="442">
        <v>0</v>
      </c>
      <c r="K3636" s="442">
        <v>4.5</v>
      </c>
    </row>
    <row r="3637" spans="1:11">
      <c r="A3637" s="445"/>
      <c r="B3637" s="879"/>
      <c r="C3637" s="879"/>
      <c r="D3637" s="879"/>
      <c r="E3637" s="879"/>
      <c r="F3637" s="879"/>
      <c r="G3637" s="880"/>
      <c r="H3637" s="446"/>
      <c r="I3637" s="447"/>
      <c r="J3637" s="434"/>
      <c r="K3637" s="434"/>
    </row>
    <row r="3638" spans="1:11" ht="15">
      <c r="A3638" s="448"/>
      <c r="C3638" s="667"/>
      <c r="D3638" s="833" t="s">
        <v>1263</v>
      </c>
      <c r="E3638" s="834"/>
      <c r="F3638" s="834"/>
      <c r="G3638" s="834"/>
      <c r="H3638" s="834"/>
      <c r="I3638" s="834"/>
      <c r="J3638" s="835"/>
      <c r="K3638" s="449">
        <v>108.46</v>
      </c>
    </row>
    <row r="3639" spans="1:11">
      <c r="A3639" s="448" t="s">
        <v>1264</v>
      </c>
      <c r="B3639" s="437"/>
      <c r="C3639" s="450">
        <v>73.040000000000006</v>
      </c>
      <c r="D3639" s="881" t="s">
        <v>1265</v>
      </c>
      <c r="E3639" s="882"/>
      <c r="F3639" s="882"/>
      <c r="G3639" s="882"/>
      <c r="H3639" s="882"/>
      <c r="I3639" s="882"/>
      <c r="J3639" s="883"/>
      <c r="K3639" s="449">
        <v>382.85999999999996</v>
      </c>
    </row>
    <row r="3640" spans="1:11">
      <c r="A3640" s="451"/>
      <c r="B3640" s="437"/>
      <c r="C3640" s="452"/>
      <c r="D3640" s="918" t="s">
        <v>1266</v>
      </c>
      <c r="E3640" s="918"/>
      <c r="F3640" s="834"/>
      <c r="G3640" s="834"/>
      <c r="H3640" s="834"/>
      <c r="I3640" s="834"/>
      <c r="J3640" s="835"/>
      <c r="K3640" s="449">
        <v>5.24</v>
      </c>
    </row>
    <row r="3641" spans="1:11">
      <c r="A3641" s="814" t="s">
        <v>1267</v>
      </c>
      <c r="B3641" s="815"/>
      <c r="C3641" s="815"/>
      <c r="D3641" s="815"/>
      <c r="E3641" s="815"/>
      <c r="F3641" s="818"/>
      <c r="G3641" s="820" t="s">
        <v>1268</v>
      </c>
      <c r="H3641" s="821"/>
      <c r="I3641" s="824" t="s">
        <v>1249</v>
      </c>
      <c r="J3641" s="813" t="s">
        <v>1269</v>
      </c>
      <c r="K3641" s="813" t="s">
        <v>1270</v>
      </c>
    </row>
    <row r="3642" spans="1:11">
      <c r="A3642" s="816"/>
      <c r="B3642" s="817"/>
      <c r="C3642" s="817"/>
      <c r="D3642" s="817"/>
      <c r="E3642" s="817"/>
      <c r="F3642" s="819"/>
      <c r="G3642" s="822"/>
      <c r="H3642" s="823"/>
      <c r="I3642" s="824"/>
      <c r="J3642" s="813"/>
      <c r="K3642" s="824"/>
    </row>
    <row r="3643" spans="1:11">
      <c r="A3643" s="443">
        <v>10014</v>
      </c>
      <c r="B3643" s="421" t="s">
        <v>1508</v>
      </c>
      <c r="C3643" s="421"/>
      <c r="D3643" s="421"/>
      <c r="E3643" s="421"/>
      <c r="F3643" s="414"/>
      <c r="G3643" s="825">
        <v>1</v>
      </c>
      <c r="H3643" s="826"/>
      <c r="I3643" s="453" t="s">
        <v>991</v>
      </c>
      <c r="J3643" s="442">
        <v>495.53</v>
      </c>
      <c r="K3643" s="418">
        <v>495.53</v>
      </c>
    </row>
    <row r="3644" spans="1:11">
      <c r="A3644" s="444"/>
      <c r="B3644" s="421"/>
      <c r="C3644" s="421"/>
      <c r="D3644" s="421"/>
      <c r="E3644" s="421"/>
      <c r="F3644" s="422"/>
      <c r="G3644" s="827"/>
      <c r="H3644" s="828"/>
      <c r="I3644" s="457"/>
      <c r="J3644" s="458"/>
      <c r="K3644" s="426"/>
    </row>
    <row r="3645" spans="1:11">
      <c r="A3645" s="444"/>
      <c r="B3645" s="421"/>
      <c r="C3645" s="421"/>
      <c r="D3645" s="421"/>
      <c r="E3645" s="421"/>
      <c r="F3645" s="422"/>
      <c r="G3645" s="827"/>
      <c r="H3645" s="828"/>
      <c r="I3645" s="457"/>
      <c r="J3645" s="458"/>
      <c r="K3645" s="426"/>
    </row>
    <row r="3646" spans="1:11">
      <c r="A3646" s="444"/>
      <c r="B3646" s="421"/>
      <c r="C3646" s="421"/>
      <c r="D3646" s="421"/>
      <c r="E3646" s="421"/>
      <c r="F3646" s="422"/>
      <c r="G3646" s="827"/>
      <c r="H3646" s="828"/>
      <c r="I3646" s="457"/>
      <c r="J3646" s="458"/>
      <c r="K3646" s="426"/>
    </row>
    <row r="3647" spans="1:11">
      <c r="A3647" s="833" t="s">
        <v>1271</v>
      </c>
      <c r="B3647" s="834"/>
      <c r="C3647" s="834"/>
      <c r="D3647" s="834"/>
      <c r="E3647" s="834"/>
      <c r="F3647" s="834"/>
      <c r="G3647" s="834"/>
      <c r="H3647" s="834"/>
      <c r="I3647" s="834"/>
      <c r="J3647" s="835"/>
      <c r="K3647" s="449">
        <v>495.53</v>
      </c>
    </row>
    <row r="3648" spans="1:11">
      <c r="A3648" s="814" t="s">
        <v>1272</v>
      </c>
      <c r="B3648" s="815"/>
      <c r="C3648" s="815"/>
      <c r="D3648" s="815"/>
      <c r="E3648" s="815"/>
      <c r="F3648" s="818"/>
      <c r="G3648" s="820" t="s">
        <v>1268</v>
      </c>
      <c r="H3648" s="821"/>
      <c r="I3648" s="824" t="s">
        <v>1249</v>
      </c>
      <c r="J3648" s="813" t="s">
        <v>1269</v>
      </c>
      <c r="K3648" s="813" t="s">
        <v>1270</v>
      </c>
    </row>
    <row r="3649" spans="1:11">
      <c r="A3649" s="816"/>
      <c r="B3649" s="817"/>
      <c r="C3649" s="817"/>
      <c r="D3649" s="817"/>
      <c r="E3649" s="817"/>
      <c r="F3649" s="819"/>
      <c r="G3649" s="822"/>
      <c r="H3649" s="823"/>
      <c r="I3649" s="824"/>
      <c r="J3649" s="813"/>
      <c r="K3649" s="824"/>
    </row>
    <row r="3650" spans="1:11">
      <c r="A3650" s="444"/>
      <c r="B3650" s="421"/>
      <c r="C3650" s="421"/>
      <c r="D3650" s="421"/>
      <c r="E3650" s="421"/>
      <c r="F3650" s="422"/>
      <c r="G3650" s="827"/>
      <c r="H3650" s="828"/>
      <c r="I3650" s="457"/>
      <c r="J3650" s="458"/>
      <c r="K3650" s="426"/>
    </row>
    <row r="3651" spans="1:11">
      <c r="A3651" s="444"/>
      <c r="B3651" s="421"/>
      <c r="C3651" s="421"/>
      <c r="D3651" s="421"/>
      <c r="E3651" s="421"/>
      <c r="F3651" s="422"/>
      <c r="G3651" s="827"/>
      <c r="H3651" s="828"/>
      <c r="I3651" s="457"/>
      <c r="J3651" s="458"/>
      <c r="K3651" s="426"/>
    </row>
    <row r="3652" spans="1:11">
      <c r="A3652" s="444"/>
      <c r="B3652" s="421"/>
      <c r="C3652" s="421"/>
      <c r="D3652" s="421"/>
      <c r="E3652" s="421"/>
      <c r="F3652" s="422"/>
      <c r="G3652" s="827"/>
      <c r="H3652" s="828"/>
      <c r="I3652" s="457"/>
      <c r="J3652" s="458"/>
      <c r="K3652" s="426"/>
    </row>
    <row r="3653" spans="1:11">
      <c r="A3653" s="445"/>
      <c r="B3653" s="429"/>
      <c r="C3653" s="429"/>
      <c r="D3653" s="429"/>
      <c r="E3653" s="429"/>
      <c r="F3653" s="430"/>
      <c r="G3653" s="831"/>
      <c r="H3653" s="832"/>
      <c r="I3653" s="460"/>
      <c r="J3653" s="461"/>
      <c r="K3653" s="434"/>
    </row>
    <row r="3654" spans="1:11">
      <c r="A3654" s="833" t="s">
        <v>1273</v>
      </c>
      <c r="B3654" s="834"/>
      <c r="C3654" s="834"/>
      <c r="D3654" s="834"/>
      <c r="E3654" s="834"/>
      <c r="F3654" s="834"/>
      <c r="G3654" s="834"/>
      <c r="H3654" s="834"/>
      <c r="I3654" s="834"/>
      <c r="J3654" s="835"/>
      <c r="K3654" s="459"/>
    </row>
    <row r="3655" spans="1:11">
      <c r="A3655" s="814" t="s">
        <v>1274</v>
      </c>
      <c r="B3655" s="815"/>
      <c r="C3655" s="815"/>
      <c r="D3655" s="815"/>
      <c r="E3655" s="815"/>
      <c r="F3655" s="818"/>
      <c r="G3655" s="820" t="s">
        <v>1268</v>
      </c>
      <c r="H3655" s="821"/>
      <c r="I3655" s="824" t="s">
        <v>1249</v>
      </c>
      <c r="J3655" s="813" t="s">
        <v>1269</v>
      </c>
      <c r="K3655" s="813" t="s">
        <v>1270</v>
      </c>
    </row>
    <row r="3656" spans="1:11">
      <c r="A3656" s="816"/>
      <c r="B3656" s="817"/>
      <c r="C3656" s="817"/>
      <c r="D3656" s="817"/>
      <c r="E3656" s="817"/>
      <c r="F3656" s="819"/>
      <c r="G3656" s="822"/>
      <c r="H3656" s="823"/>
      <c r="I3656" s="824"/>
      <c r="J3656" s="813"/>
      <c r="K3656" s="824"/>
    </row>
    <row r="3657" spans="1:11">
      <c r="A3657" s="444"/>
      <c r="B3657" s="421"/>
      <c r="C3657" s="421"/>
      <c r="D3657" s="421"/>
      <c r="E3657" s="421"/>
      <c r="F3657" s="422"/>
      <c r="G3657" s="827"/>
      <c r="H3657" s="828"/>
      <c r="I3657" s="457"/>
      <c r="J3657" s="458"/>
      <c r="K3657" s="426"/>
    </row>
    <row r="3658" spans="1:11">
      <c r="A3658" s="444"/>
      <c r="B3658" s="421"/>
      <c r="C3658" s="421"/>
      <c r="D3658" s="421"/>
      <c r="E3658" s="421"/>
      <c r="F3658" s="422"/>
      <c r="G3658" s="827"/>
      <c r="H3658" s="828"/>
      <c r="I3658" s="457"/>
      <c r="J3658" s="458"/>
      <c r="K3658" s="426"/>
    </row>
    <row r="3659" spans="1:11">
      <c r="A3659" s="444"/>
      <c r="B3659" s="421"/>
      <c r="C3659" s="421"/>
      <c r="D3659" s="421"/>
      <c r="E3659" s="421"/>
      <c r="F3659" s="422"/>
      <c r="G3659" s="827"/>
      <c r="H3659" s="828"/>
      <c r="I3659" s="457"/>
      <c r="J3659" s="458"/>
      <c r="K3659" s="426"/>
    </row>
    <row r="3660" spans="1:11">
      <c r="A3660" s="445"/>
      <c r="B3660" s="429"/>
      <c r="C3660" s="429"/>
      <c r="D3660" s="429"/>
      <c r="E3660" s="429"/>
      <c r="F3660" s="430"/>
      <c r="G3660" s="831"/>
      <c r="H3660" s="832"/>
      <c r="I3660" s="460"/>
      <c r="J3660" s="461"/>
      <c r="K3660" s="434"/>
    </row>
    <row r="3661" spans="1:11">
      <c r="A3661" s="833" t="s">
        <v>1275</v>
      </c>
      <c r="B3661" s="834"/>
      <c r="C3661" s="834"/>
      <c r="D3661" s="834"/>
      <c r="E3661" s="834"/>
      <c r="F3661" s="834"/>
      <c r="G3661" s="834"/>
      <c r="H3661" s="834"/>
      <c r="I3661" s="834"/>
      <c r="J3661" s="835"/>
      <c r="K3661" s="459"/>
    </row>
    <row r="3662" spans="1:11">
      <c r="A3662" s="814" t="s">
        <v>1276</v>
      </c>
      <c r="B3662" s="869"/>
      <c r="C3662" s="872" t="s">
        <v>1277</v>
      </c>
      <c r="D3662" s="462" t="s">
        <v>984</v>
      </c>
      <c r="E3662" s="874" t="s">
        <v>889</v>
      </c>
      <c r="F3662" s="874"/>
      <c r="G3662" s="875"/>
      <c r="H3662" s="876" t="s">
        <v>1278</v>
      </c>
      <c r="I3662" s="877"/>
      <c r="J3662" s="878"/>
      <c r="K3662" s="829" t="s">
        <v>1279</v>
      </c>
    </row>
    <row r="3663" spans="1:11">
      <c r="A3663" s="870"/>
      <c r="B3663" s="871"/>
      <c r="C3663" s="873"/>
      <c r="D3663" s="464"/>
      <c r="E3663" s="463" t="s">
        <v>1280</v>
      </c>
      <c r="F3663" s="465" t="s">
        <v>1281</v>
      </c>
      <c r="G3663" s="466" t="s">
        <v>1282</v>
      </c>
      <c r="H3663" s="463" t="s">
        <v>1280</v>
      </c>
      <c r="I3663" s="465" t="s">
        <v>1281</v>
      </c>
      <c r="J3663" s="465" t="s">
        <v>1282</v>
      </c>
      <c r="K3663" s="830"/>
    </row>
    <row r="3664" spans="1:11">
      <c r="A3664" s="467"/>
      <c r="B3664" s="414"/>
      <c r="C3664" s="468"/>
      <c r="D3664" s="469"/>
      <c r="E3664" s="470"/>
      <c r="F3664" s="471"/>
      <c r="G3664" s="472"/>
      <c r="H3664" s="456"/>
      <c r="I3664" s="456"/>
      <c r="J3664" s="473"/>
      <c r="K3664" s="455"/>
    </row>
    <row r="3665" spans="1:11">
      <c r="A3665" s="444"/>
      <c r="B3665" s="421"/>
      <c r="C3665" s="468"/>
      <c r="D3665" s="474"/>
      <c r="E3665" s="475"/>
      <c r="F3665" s="476"/>
      <c r="G3665" s="477"/>
      <c r="H3665" s="456"/>
      <c r="I3665" s="456"/>
      <c r="J3665" s="473"/>
      <c r="K3665" s="426"/>
    </row>
    <row r="3666" spans="1:11">
      <c r="A3666" s="444"/>
      <c r="B3666" s="421"/>
      <c r="C3666" s="468"/>
      <c r="D3666" s="474"/>
      <c r="E3666" s="475"/>
      <c r="F3666" s="476"/>
      <c r="G3666" s="477"/>
      <c r="H3666" s="456"/>
      <c r="I3666" s="456"/>
      <c r="J3666" s="473"/>
      <c r="K3666" s="426"/>
    </row>
    <row r="3667" spans="1:11">
      <c r="A3667" s="445"/>
      <c r="B3667" s="429"/>
      <c r="C3667" s="478"/>
      <c r="D3667" s="479"/>
      <c r="E3667" s="480"/>
      <c r="F3667" s="481"/>
      <c r="G3667" s="482"/>
      <c r="H3667" s="456"/>
      <c r="I3667" s="456"/>
      <c r="J3667" s="473"/>
      <c r="K3667" s="434"/>
    </row>
    <row r="3668" spans="1:11">
      <c r="A3668" s="811" t="s">
        <v>1283</v>
      </c>
      <c r="B3668" s="809"/>
      <c r="C3668" s="809"/>
      <c r="D3668" s="812"/>
      <c r="E3668" s="809"/>
      <c r="F3668" s="809"/>
      <c r="G3668" s="809"/>
      <c r="H3668" s="809"/>
      <c r="I3668" s="809"/>
      <c r="J3668" s="810"/>
      <c r="K3668" s="459"/>
    </row>
    <row r="3669" spans="1:11">
      <c r="A3669" s="808" t="s">
        <v>1284</v>
      </c>
      <c r="B3669" s="809"/>
      <c r="C3669" s="809"/>
      <c r="D3669" s="809"/>
      <c r="E3669" s="809"/>
      <c r="F3669" s="809"/>
      <c r="G3669" s="809"/>
      <c r="H3669" s="809"/>
      <c r="I3669" s="809"/>
      <c r="J3669" s="810"/>
      <c r="K3669" s="449">
        <v>500.77</v>
      </c>
    </row>
    <row r="3670" spans="1:11">
      <c r="A3670" s="808" t="s">
        <v>1225</v>
      </c>
      <c r="B3670" s="809"/>
      <c r="C3670" s="809"/>
      <c r="D3670" s="809"/>
      <c r="E3670" s="809"/>
      <c r="F3670" s="809"/>
      <c r="G3670" s="809"/>
      <c r="H3670" s="809"/>
      <c r="I3670" s="809"/>
      <c r="J3670" s="810"/>
      <c r="K3670" s="449">
        <v>103.15</v>
      </c>
    </row>
    <row r="3671" spans="1:11">
      <c r="A3671" s="808" t="s">
        <v>1285</v>
      </c>
      <c r="B3671" s="809"/>
      <c r="C3671" s="809"/>
      <c r="D3671" s="809"/>
      <c r="E3671" s="809"/>
      <c r="F3671" s="809"/>
      <c r="G3671" s="809"/>
      <c r="H3671" s="809"/>
      <c r="I3671" s="809"/>
      <c r="J3671" s="810"/>
      <c r="K3671" s="449">
        <v>603.91999999999996</v>
      </c>
    </row>
    <row r="3674" spans="1:11">
      <c r="A3674" s="937" t="s">
        <v>1226</v>
      </c>
      <c r="B3674" s="938"/>
      <c r="C3674" s="938"/>
      <c r="D3674" s="938"/>
      <c r="E3674" s="938"/>
      <c r="F3674" s="938"/>
      <c r="G3674" s="938"/>
      <c r="H3674" s="938"/>
      <c r="I3674" s="938"/>
      <c r="J3674" s="938"/>
      <c r="K3674" s="939"/>
    </row>
    <row r="3675" spans="1:11">
      <c r="A3675" s="393" t="s">
        <v>1227</v>
      </c>
      <c r="B3675" s="394"/>
      <c r="C3675" s="940"/>
      <c r="D3675" s="940"/>
      <c r="E3675" s="940"/>
      <c r="F3675" s="940"/>
      <c r="G3675" s="940"/>
      <c r="H3675" s="940"/>
      <c r="I3675" s="940"/>
      <c r="J3675" s="940"/>
      <c r="K3675" s="941"/>
    </row>
    <row r="3676" spans="1:11">
      <c r="A3676" s="393" t="s">
        <v>1228</v>
      </c>
      <c r="B3676" s="394"/>
      <c r="C3676" s="395" t="s">
        <v>1229</v>
      </c>
      <c r="E3676" s="942"/>
      <c r="F3676" s="942"/>
      <c r="G3676" s="942"/>
      <c r="H3676" s="397"/>
      <c r="I3676" s="395" t="s">
        <v>1230</v>
      </c>
      <c r="J3676" s="943"/>
      <c r="K3676" s="944"/>
    </row>
    <row r="3677" spans="1:11">
      <c r="A3677" s="398" t="s">
        <v>1231</v>
      </c>
      <c r="B3677" s="399" t="s">
        <v>1510</v>
      </c>
      <c r="C3677" s="400"/>
      <c r="D3677" s="400"/>
      <c r="E3677" s="400"/>
      <c r="F3677" s="400"/>
      <c r="H3677" s="400"/>
      <c r="I3677" s="400"/>
      <c r="J3677" s="400"/>
      <c r="K3677" s="401"/>
    </row>
    <row r="3678" spans="1:11">
      <c r="A3678" s="402" t="s">
        <v>1233</v>
      </c>
      <c r="B3678" s="403"/>
      <c r="D3678" s="404"/>
      <c r="E3678" s="404"/>
      <c r="F3678" s="404"/>
      <c r="G3678" s="400"/>
      <c r="H3678" s="404"/>
      <c r="I3678" s="405"/>
      <c r="J3678" s="406" t="s">
        <v>1234</v>
      </c>
      <c r="K3678" s="407"/>
    </row>
    <row r="3679" spans="1:11">
      <c r="A3679" s="929" t="s">
        <v>1419</v>
      </c>
      <c r="B3679" s="930"/>
      <c r="C3679" s="930"/>
      <c r="D3679" s="930"/>
      <c r="E3679" s="930"/>
      <c r="F3679" s="930"/>
      <c r="G3679" s="930"/>
      <c r="H3679" s="930"/>
      <c r="I3679" s="931"/>
      <c r="J3679" s="408" t="s">
        <v>1236</v>
      </c>
      <c r="K3679" s="407" t="s">
        <v>1310</v>
      </c>
    </row>
    <row r="3680" spans="1:11">
      <c r="A3680" s="870" t="s">
        <v>1238</v>
      </c>
      <c r="B3680" s="932"/>
      <c r="C3680" s="815"/>
      <c r="D3680" s="815"/>
      <c r="E3680" s="869"/>
      <c r="F3680" s="409" t="s">
        <v>1239</v>
      </c>
      <c r="G3680" s="933" t="s">
        <v>1240</v>
      </c>
      <c r="H3680" s="934"/>
      <c r="I3680" s="830" t="s">
        <v>1241</v>
      </c>
      <c r="J3680" s="830"/>
      <c r="K3680" s="925" t="s">
        <v>1242</v>
      </c>
    </row>
    <row r="3681" spans="1:11" ht="23.25" customHeight="1">
      <c r="A3681" s="870"/>
      <c r="B3681" s="932"/>
      <c r="C3681" s="932"/>
      <c r="D3681" s="932"/>
      <c r="E3681" s="871"/>
      <c r="F3681" s="409"/>
      <c r="G3681" s="409" t="s">
        <v>1243</v>
      </c>
      <c r="H3681" s="410" t="s">
        <v>1244</v>
      </c>
      <c r="I3681" s="497" t="s">
        <v>1245</v>
      </c>
      <c r="J3681" s="497" t="s">
        <v>1244</v>
      </c>
      <c r="K3681" s="926"/>
    </row>
    <row r="3682" spans="1:11">
      <c r="A3682" s="412">
        <v>30048</v>
      </c>
      <c r="B3682" s="413" t="s">
        <v>1379</v>
      </c>
      <c r="C3682" s="413"/>
      <c r="D3682" s="413"/>
      <c r="E3682" s="414"/>
      <c r="F3682" s="415">
        <v>1</v>
      </c>
      <c r="G3682" s="416">
        <v>1</v>
      </c>
      <c r="H3682" s="417">
        <v>0</v>
      </c>
      <c r="I3682" s="426">
        <v>28.26</v>
      </c>
      <c r="J3682" s="426">
        <v>20.56</v>
      </c>
      <c r="K3682" s="419">
        <v>28.26</v>
      </c>
    </row>
    <row r="3683" spans="1:11">
      <c r="A3683" s="420"/>
      <c r="B3683" s="421"/>
      <c r="C3683" s="421"/>
      <c r="D3683" s="421"/>
      <c r="E3683" s="422"/>
      <c r="F3683" s="423"/>
      <c r="G3683" s="424"/>
      <c r="H3683" s="425"/>
      <c r="I3683" s="426"/>
      <c r="J3683" s="426"/>
      <c r="K3683" s="427"/>
    </row>
    <row r="3684" spans="1:11" s="194" customFormat="1">
      <c r="A3684" s="420"/>
      <c r="B3684" s="421"/>
      <c r="C3684" s="421"/>
      <c r="D3684" s="421"/>
      <c r="E3684" s="422"/>
      <c r="F3684" s="423"/>
      <c r="G3684" s="424"/>
      <c r="H3684" s="425"/>
      <c r="I3684" s="426"/>
      <c r="J3684" s="426"/>
      <c r="K3684" s="427"/>
    </row>
    <row r="3685" spans="1:11" s="194" customFormat="1">
      <c r="A3685" s="420"/>
      <c r="B3685" s="421"/>
      <c r="C3685" s="421"/>
      <c r="D3685" s="421"/>
      <c r="E3685" s="422"/>
      <c r="F3685" s="423"/>
      <c r="G3685" s="424"/>
      <c r="H3685" s="425"/>
      <c r="I3685" s="426"/>
      <c r="J3685" s="426"/>
      <c r="K3685" s="427"/>
    </row>
    <row r="3686" spans="1:11" s="194" customFormat="1">
      <c r="A3686" s="420"/>
      <c r="B3686" s="421"/>
      <c r="C3686" s="421"/>
      <c r="D3686" s="421"/>
      <c r="E3686" s="422"/>
      <c r="F3686" s="423"/>
      <c r="G3686" s="424"/>
      <c r="H3686" s="425"/>
      <c r="I3686" s="426"/>
      <c r="J3686" s="426"/>
      <c r="K3686" s="427"/>
    </row>
    <row r="3687" spans="1:11" s="194" customFormat="1">
      <c r="A3687" s="420"/>
      <c r="B3687" s="421"/>
      <c r="C3687" s="421"/>
      <c r="D3687" s="421"/>
      <c r="E3687" s="422"/>
      <c r="F3687" s="423"/>
      <c r="G3687" s="424"/>
      <c r="H3687" s="425"/>
      <c r="I3687" s="426"/>
      <c r="J3687" s="426"/>
      <c r="K3687" s="427"/>
    </row>
    <row r="3688" spans="1:11" s="194" customFormat="1">
      <c r="A3688" s="420"/>
      <c r="B3688" s="421"/>
      <c r="C3688" s="421"/>
      <c r="D3688" s="421"/>
      <c r="E3688" s="422"/>
      <c r="F3688" s="423"/>
      <c r="G3688" s="424"/>
      <c r="H3688" s="425"/>
      <c r="I3688" s="426"/>
      <c r="J3688" s="426"/>
      <c r="K3688" s="427"/>
    </row>
    <row r="3689" spans="1:11" s="194" customFormat="1">
      <c r="A3689" s="428"/>
      <c r="B3689" s="429"/>
      <c r="C3689" s="429"/>
      <c r="D3689" s="429"/>
      <c r="E3689" s="430"/>
      <c r="F3689" s="431"/>
      <c r="G3689" s="432"/>
      <c r="H3689" s="433"/>
      <c r="I3689" s="434"/>
      <c r="J3689" s="434"/>
      <c r="K3689" s="435"/>
    </row>
    <row r="3690" spans="1:11" s="194" customFormat="1">
      <c r="A3690" s="935" t="s">
        <v>1247</v>
      </c>
      <c r="B3690" s="936"/>
      <c r="C3690" s="936"/>
      <c r="D3690" s="936"/>
      <c r="E3690" s="936"/>
      <c r="F3690" s="834"/>
      <c r="G3690" s="834"/>
      <c r="H3690" s="834"/>
      <c r="I3690" s="834"/>
      <c r="J3690" s="835"/>
      <c r="K3690" s="436">
        <v>28.26</v>
      </c>
    </row>
    <row r="3691" spans="1:11" s="194" customFormat="1">
      <c r="A3691" s="814" t="s">
        <v>1248</v>
      </c>
      <c r="B3691" s="815"/>
      <c r="C3691" s="815"/>
      <c r="D3691" s="815"/>
      <c r="E3691" s="815"/>
      <c r="F3691" s="437"/>
      <c r="G3691" s="437"/>
      <c r="H3691" s="921" t="s">
        <v>1239</v>
      </c>
      <c r="I3691" s="923" t="s">
        <v>1249</v>
      </c>
      <c r="J3691" s="925" t="s">
        <v>1250</v>
      </c>
      <c r="K3691" s="925" t="s">
        <v>1242</v>
      </c>
    </row>
    <row r="3692" spans="1:11" ht="15">
      <c r="A3692" s="816"/>
      <c r="B3692" s="817"/>
      <c r="C3692" s="817"/>
      <c r="D3692" s="817"/>
      <c r="E3692" s="817"/>
      <c r="F3692" s="438"/>
      <c r="G3692" s="666"/>
      <c r="H3692" s="922"/>
      <c r="I3692" s="924"/>
      <c r="J3692" s="926"/>
      <c r="K3692" s="926"/>
    </row>
    <row r="3693" spans="1:11" ht="15.75" customHeight="1">
      <c r="A3693" s="467"/>
      <c r="B3693" s="927"/>
      <c r="C3693" s="927"/>
      <c r="D3693" s="927"/>
      <c r="E3693" s="927"/>
      <c r="F3693" s="927"/>
      <c r="G3693" s="928"/>
      <c r="H3693" s="440"/>
      <c r="I3693" s="441"/>
      <c r="J3693" s="426"/>
      <c r="K3693" s="426"/>
    </row>
    <row r="3694" spans="1:11" ht="21.75" customHeight="1">
      <c r="A3694" s="444"/>
      <c r="B3694" s="919"/>
      <c r="C3694" s="919"/>
      <c r="D3694" s="919"/>
      <c r="E3694" s="919"/>
      <c r="F3694" s="919"/>
      <c r="G3694" s="920"/>
      <c r="H3694" s="440"/>
      <c r="I3694" s="441"/>
      <c r="J3694" s="426"/>
      <c r="K3694" s="426"/>
    </row>
    <row r="3695" spans="1:11">
      <c r="A3695" s="444"/>
      <c r="B3695" s="919"/>
      <c r="C3695" s="919"/>
      <c r="D3695" s="919"/>
      <c r="E3695" s="919"/>
      <c r="F3695" s="919"/>
      <c r="G3695" s="920"/>
      <c r="H3695" s="440"/>
      <c r="I3695" s="441"/>
      <c r="J3695" s="426"/>
      <c r="K3695" s="426"/>
    </row>
    <row r="3696" spans="1:11">
      <c r="A3696" s="444"/>
      <c r="B3696" s="919"/>
      <c r="C3696" s="919"/>
      <c r="D3696" s="919"/>
      <c r="E3696" s="919"/>
      <c r="F3696" s="919"/>
      <c r="G3696" s="920"/>
      <c r="H3696" s="440"/>
      <c r="I3696" s="441"/>
      <c r="J3696" s="426"/>
      <c r="K3696" s="426"/>
    </row>
    <row r="3697" spans="1:11">
      <c r="A3697" s="444"/>
      <c r="B3697" s="919"/>
      <c r="C3697" s="919"/>
      <c r="D3697" s="919"/>
      <c r="E3697" s="919"/>
      <c r="F3697" s="919"/>
      <c r="G3697" s="920"/>
      <c r="H3697" s="440"/>
      <c r="I3697" s="441"/>
      <c r="J3697" s="426"/>
      <c r="K3697" s="426"/>
    </row>
    <row r="3698" spans="1:11">
      <c r="A3698" s="444"/>
      <c r="B3698" s="919"/>
      <c r="C3698" s="919"/>
      <c r="D3698" s="919"/>
      <c r="E3698" s="919"/>
      <c r="F3698" s="919"/>
      <c r="G3698" s="920"/>
      <c r="H3698" s="440"/>
      <c r="I3698" s="441"/>
      <c r="J3698" s="426"/>
      <c r="K3698" s="426"/>
    </row>
    <row r="3699" spans="1:11">
      <c r="A3699" s="444"/>
      <c r="B3699" s="919"/>
      <c r="C3699" s="919"/>
      <c r="D3699" s="919"/>
      <c r="E3699" s="919"/>
      <c r="F3699" s="919"/>
      <c r="G3699" s="920"/>
      <c r="H3699" s="440"/>
      <c r="I3699" s="441"/>
      <c r="J3699" s="426"/>
      <c r="K3699" s="426"/>
    </row>
    <row r="3700" spans="1:11">
      <c r="A3700" s="445"/>
      <c r="B3700" s="879"/>
      <c r="C3700" s="879"/>
      <c r="D3700" s="879"/>
      <c r="E3700" s="879"/>
      <c r="F3700" s="879"/>
      <c r="G3700" s="880"/>
      <c r="H3700" s="446"/>
      <c r="I3700" s="447"/>
      <c r="J3700" s="434"/>
      <c r="K3700" s="434"/>
    </row>
    <row r="3701" spans="1:11" ht="15">
      <c r="A3701" s="448"/>
      <c r="C3701" s="667"/>
      <c r="D3701" s="833" t="s">
        <v>1263</v>
      </c>
      <c r="E3701" s="834"/>
      <c r="F3701" s="834"/>
      <c r="G3701" s="834"/>
      <c r="H3701" s="834"/>
      <c r="I3701" s="834"/>
      <c r="J3701" s="835"/>
      <c r="K3701" s="459"/>
    </row>
    <row r="3702" spans="1:11">
      <c r="A3702" s="448" t="s">
        <v>1264</v>
      </c>
      <c r="B3702" s="437"/>
      <c r="C3702" s="504">
        <v>4.6688000000000001</v>
      </c>
      <c r="D3702" s="881" t="s">
        <v>1265</v>
      </c>
      <c r="E3702" s="882"/>
      <c r="F3702" s="882"/>
      <c r="G3702" s="882"/>
      <c r="H3702" s="882"/>
      <c r="I3702" s="882"/>
      <c r="J3702" s="883"/>
      <c r="K3702" s="449">
        <v>28.26</v>
      </c>
    </row>
    <row r="3703" spans="1:11">
      <c r="A3703" s="451"/>
      <c r="B3703" s="437"/>
      <c r="C3703" s="452"/>
      <c r="D3703" s="918" t="s">
        <v>1266</v>
      </c>
      <c r="E3703" s="918"/>
      <c r="F3703" s="834"/>
      <c r="G3703" s="834"/>
      <c r="H3703" s="834"/>
      <c r="I3703" s="834"/>
      <c r="J3703" s="835"/>
      <c r="K3703" s="449">
        <v>6.05</v>
      </c>
    </row>
    <row r="3704" spans="1:11">
      <c r="A3704" s="814" t="s">
        <v>1267</v>
      </c>
      <c r="B3704" s="815"/>
      <c r="C3704" s="815"/>
      <c r="D3704" s="815"/>
      <c r="E3704" s="815"/>
      <c r="F3704" s="818"/>
      <c r="G3704" s="820" t="s">
        <v>1268</v>
      </c>
      <c r="H3704" s="821"/>
      <c r="I3704" s="824" t="s">
        <v>1249</v>
      </c>
      <c r="J3704" s="813" t="s">
        <v>1269</v>
      </c>
      <c r="K3704" s="813" t="s">
        <v>1270</v>
      </c>
    </row>
    <row r="3705" spans="1:11">
      <c r="A3705" s="816"/>
      <c r="B3705" s="817"/>
      <c r="C3705" s="817"/>
      <c r="D3705" s="817"/>
      <c r="E3705" s="817"/>
      <c r="F3705" s="819"/>
      <c r="G3705" s="822"/>
      <c r="H3705" s="823"/>
      <c r="I3705" s="824"/>
      <c r="J3705" s="813"/>
      <c r="K3705" s="824"/>
    </row>
    <row r="3706" spans="1:11">
      <c r="A3706" s="444"/>
      <c r="B3706" s="421"/>
      <c r="C3706" s="421"/>
      <c r="D3706" s="421"/>
      <c r="E3706" s="421"/>
      <c r="F3706" s="414"/>
      <c r="G3706" s="825"/>
      <c r="H3706" s="826"/>
      <c r="I3706" s="453"/>
      <c r="J3706" s="454"/>
      <c r="K3706" s="455"/>
    </row>
    <row r="3707" spans="1:11">
      <c r="A3707" s="444"/>
      <c r="B3707" s="421"/>
      <c r="C3707" s="421"/>
      <c r="D3707" s="421"/>
      <c r="E3707" s="421"/>
      <c r="F3707" s="422"/>
      <c r="G3707" s="827"/>
      <c r="H3707" s="828"/>
      <c r="I3707" s="457"/>
      <c r="J3707" s="458"/>
      <c r="K3707" s="426"/>
    </row>
    <row r="3708" spans="1:11">
      <c r="A3708" s="444"/>
      <c r="B3708" s="421"/>
      <c r="C3708" s="421"/>
      <c r="D3708" s="421"/>
      <c r="E3708" s="421"/>
      <c r="F3708" s="422"/>
      <c r="G3708" s="827"/>
      <c r="H3708" s="828"/>
      <c r="I3708" s="457"/>
      <c r="J3708" s="458"/>
      <c r="K3708" s="426"/>
    </row>
    <row r="3709" spans="1:11">
      <c r="A3709" s="444"/>
      <c r="B3709" s="421"/>
      <c r="C3709" s="421"/>
      <c r="D3709" s="421"/>
      <c r="E3709" s="421"/>
      <c r="F3709" s="422"/>
      <c r="G3709" s="827"/>
      <c r="H3709" s="828"/>
      <c r="I3709" s="457"/>
      <c r="J3709" s="458"/>
      <c r="K3709" s="426"/>
    </row>
    <row r="3710" spans="1:11">
      <c r="A3710" s="833" t="s">
        <v>1271</v>
      </c>
      <c r="B3710" s="834"/>
      <c r="C3710" s="834"/>
      <c r="D3710" s="834"/>
      <c r="E3710" s="834"/>
      <c r="F3710" s="834"/>
      <c r="G3710" s="834"/>
      <c r="H3710" s="834"/>
      <c r="I3710" s="834"/>
      <c r="J3710" s="835"/>
      <c r="K3710" s="459"/>
    </row>
    <row r="3711" spans="1:11">
      <c r="A3711" s="814" t="s">
        <v>1272</v>
      </c>
      <c r="B3711" s="815"/>
      <c r="C3711" s="815"/>
      <c r="D3711" s="815"/>
      <c r="E3711" s="815"/>
      <c r="F3711" s="818"/>
      <c r="G3711" s="820" t="s">
        <v>1268</v>
      </c>
      <c r="H3711" s="821"/>
      <c r="I3711" s="824" t="s">
        <v>1249</v>
      </c>
      <c r="J3711" s="813" t="s">
        <v>1269</v>
      </c>
      <c r="K3711" s="813" t="s">
        <v>1270</v>
      </c>
    </row>
    <row r="3712" spans="1:11">
      <c r="A3712" s="816"/>
      <c r="B3712" s="817"/>
      <c r="C3712" s="817"/>
      <c r="D3712" s="817"/>
      <c r="E3712" s="817"/>
      <c r="F3712" s="819"/>
      <c r="G3712" s="822"/>
      <c r="H3712" s="823"/>
      <c r="I3712" s="824"/>
      <c r="J3712" s="813"/>
      <c r="K3712" s="824"/>
    </row>
    <row r="3713" spans="1:11">
      <c r="A3713" s="444"/>
      <c r="B3713" s="421"/>
      <c r="C3713" s="421"/>
      <c r="D3713" s="421"/>
      <c r="E3713" s="421"/>
      <c r="F3713" s="422"/>
      <c r="G3713" s="827"/>
      <c r="H3713" s="828"/>
      <c r="I3713" s="457"/>
      <c r="J3713" s="458"/>
      <c r="K3713" s="426"/>
    </row>
    <row r="3714" spans="1:11">
      <c r="A3714" s="444"/>
      <c r="B3714" s="421"/>
      <c r="C3714" s="421"/>
      <c r="D3714" s="421"/>
      <c r="E3714" s="421"/>
      <c r="F3714" s="422"/>
      <c r="G3714" s="827"/>
      <c r="H3714" s="828"/>
      <c r="I3714" s="457"/>
      <c r="J3714" s="458"/>
      <c r="K3714" s="426"/>
    </row>
    <row r="3715" spans="1:11">
      <c r="A3715" s="444"/>
      <c r="B3715" s="421"/>
      <c r="C3715" s="421"/>
      <c r="D3715" s="421"/>
      <c r="E3715" s="421"/>
      <c r="F3715" s="422"/>
      <c r="G3715" s="827"/>
      <c r="H3715" s="828"/>
      <c r="I3715" s="457"/>
      <c r="J3715" s="458"/>
      <c r="K3715" s="426"/>
    </row>
    <row r="3716" spans="1:11">
      <c r="A3716" s="445"/>
      <c r="B3716" s="429"/>
      <c r="C3716" s="429"/>
      <c r="D3716" s="429"/>
      <c r="E3716" s="429"/>
      <c r="F3716" s="430"/>
      <c r="G3716" s="831"/>
      <c r="H3716" s="832"/>
      <c r="I3716" s="460"/>
      <c r="J3716" s="461"/>
      <c r="K3716" s="434"/>
    </row>
    <row r="3717" spans="1:11">
      <c r="A3717" s="833" t="s">
        <v>1273</v>
      </c>
      <c r="B3717" s="834"/>
      <c r="C3717" s="834"/>
      <c r="D3717" s="834"/>
      <c r="E3717" s="834"/>
      <c r="F3717" s="834"/>
      <c r="G3717" s="834"/>
      <c r="H3717" s="834"/>
      <c r="I3717" s="834"/>
      <c r="J3717" s="835"/>
      <c r="K3717" s="459"/>
    </row>
    <row r="3718" spans="1:11">
      <c r="A3718" s="814" t="s">
        <v>1274</v>
      </c>
      <c r="B3718" s="815"/>
      <c r="C3718" s="815"/>
      <c r="D3718" s="815"/>
      <c r="E3718" s="815"/>
      <c r="F3718" s="818"/>
      <c r="G3718" s="820" t="s">
        <v>1268</v>
      </c>
      <c r="H3718" s="821"/>
      <c r="I3718" s="824" t="s">
        <v>1249</v>
      </c>
      <c r="J3718" s="813" t="s">
        <v>1269</v>
      </c>
      <c r="K3718" s="813" t="s">
        <v>1270</v>
      </c>
    </row>
    <row r="3719" spans="1:11">
      <c r="A3719" s="816"/>
      <c r="B3719" s="817"/>
      <c r="C3719" s="817"/>
      <c r="D3719" s="817"/>
      <c r="E3719" s="817"/>
      <c r="F3719" s="819"/>
      <c r="G3719" s="822"/>
      <c r="H3719" s="823"/>
      <c r="I3719" s="824"/>
      <c r="J3719" s="813"/>
      <c r="K3719" s="824"/>
    </row>
    <row r="3720" spans="1:11">
      <c r="A3720" s="444"/>
      <c r="B3720" s="421"/>
      <c r="C3720" s="421"/>
      <c r="D3720" s="421"/>
      <c r="E3720" s="421"/>
      <c r="F3720" s="422"/>
      <c r="G3720" s="827"/>
      <c r="H3720" s="828"/>
      <c r="I3720" s="457"/>
      <c r="J3720" s="458"/>
      <c r="K3720" s="426"/>
    </row>
    <row r="3721" spans="1:11">
      <c r="A3721" s="444"/>
      <c r="B3721" s="421"/>
      <c r="C3721" s="421"/>
      <c r="D3721" s="421"/>
      <c r="E3721" s="421"/>
      <c r="F3721" s="422"/>
      <c r="G3721" s="827"/>
      <c r="H3721" s="828"/>
      <c r="I3721" s="457"/>
      <c r="J3721" s="458"/>
      <c r="K3721" s="426"/>
    </row>
    <row r="3722" spans="1:11">
      <c r="A3722" s="444"/>
      <c r="B3722" s="421"/>
      <c r="C3722" s="421"/>
      <c r="D3722" s="421"/>
      <c r="E3722" s="421"/>
      <c r="F3722" s="422"/>
      <c r="G3722" s="827"/>
      <c r="H3722" s="828"/>
      <c r="I3722" s="457"/>
      <c r="J3722" s="458"/>
      <c r="K3722" s="426"/>
    </row>
    <row r="3723" spans="1:11">
      <c r="A3723" s="445"/>
      <c r="B3723" s="429"/>
      <c r="C3723" s="429"/>
      <c r="D3723" s="429"/>
      <c r="E3723" s="429"/>
      <c r="F3723" s="430"/>
      <c r="G3723" s="831"/>
      <c r="H3723" s="832"/>
      <c r="I3723" s="460"/>
      <c r="J3723" s="461"/>
      <c r="K3723" s="434"/>
    </row>
    <row r="3724" spans="1:11">
      <c r="A3724" s="833" t="s">
        <v>1275</v>
      </c>
      <c r="B3724" s="834"/>
      <c r="C3724" s="834"/>
      <c r="D3724" s="834"/>
      <c r="E3724" s="834"/>
      <c r="F3724" s="834"/>
      <c r="G3724" s="834"/>
      <c r="H3724" s="834"/>
      <c r="I3724" s="834"/>
      <c r="J3724" s="835"/>
      <c r="K3724" s="459"/>
    </row>
    <row r="3725" spans="1:11">
      <c r="A3725" s="814" t="s">
        <v>1276</v>
      </c>
      <c r="B3725" s="869"/>
      <c r="C3725" s="872" t="s">
        <v>1277</v>
      </c>
      <c r="D3725" s="462" t="s">
        <v>984</v>
      </c>
      <c r="E3725" s="874" t="s">
        <v>889</v>
      </c>
      <c r="F3725" s="874"/>
      <c r="G3725" s="875"/>
      <c r="H3725" s="876" t="s">
        <v>1278</v>
      </c>
      <c r="I3725" s="877"/>
      <c r="J3725" s="878"/>
      <c r="K3725" s="829" t="s">
        <v>1279</v>
      </c>
    </row>
    <row r="3726" spans="1:11">
      <c r="A3726" s="870"/>
      <c r="B3726" s="871"/>
      <c r="C3726" s="873"/>
      <c r="D3726" s="464"/>
      <c r="E3726" s="463" t="s">
        <v>1280</v>
      </c>
      <c r="F3726" s="465" t="s">
        <v>1281</v>
      </c>
      <c r="G3726" s="466" t="s">
        <v>1282</v>
      </c>
      <c r="H3726" s="463" t="s">
        <v>1280</v>
      </c>
      <c r="I3726" s="465" t="s">
        <v>1281</v>
      </c>
      <c r="J3726" s="465" t="s">
        <v>1282</v>
      </c>
      <c r="K3726" s="830"/>
    </row>
    <row r="3727" spans="1:11">
      <c r="A3727" s="467"/>
      <c r="B3727" s="414"/>
      <c r="C3727" s="468"/>
      <c r="D3727" s="469"/>
      <c r="E3727" s="470"/>
      <c r="F3727" s="471"/>
      <c r="G3727" s="472"/>
      <c r="H3727" s="456"/>
      <c r="I3727" s="456"/>
      <c r="J3727" s="473"/>
      <c r="K3727" s="455"/>
    </row>
    <row r="3728" spans="1:11">
      <c r="A3728" s="444"/>
      <c r="B3728" s="421"/>
      <c r="C3728" s="468"/>
      <c r="D3728" s="474"/>
      <c r="E3728" s="475"/>
      <c r="F3728" s="476"/>
      <c r="G3728" s="477"/>
      <c r="H3728" s="456"/>
      <c r="I3728" s="456"/>
      <c r="J3728" s="473"/>
      <c r="K3728" s="426"/>
    </row>
    <row r="3729" spans="1:11">
      <c r="A3729" s="444"/>
      <c r="B3729" s="421"/>
      <c r="C3729" s="468"/>
      <c r="D3729" s="474"/>
      <c r="E3729" s="475"/>
      <c r="F3729" s="476"/>
      <c r="G3729" s="477"/>
      <c r="H3729" s="456"/>
      <c r="I3729" s="456"/>
      <c r="J3729" s="473"/>
      <c r="K3729" s="426"/>
    </row>
    <row r="3730" spans="1:11">
      <c r="A3730" s="445"/>
      <c r="B3730" s="429"/>
      <c r="C3730" s="478"/>
      <c r="D3730" s="479"/>
      <c r="E3730" s="480"/>
      <c r="F3730" s="481"/>
      <c r="G3730" s="482"/>
      <c r="H3730" s="456"/>
      <c r="I3730" s="456"/>
      <c r="J3730" s="473"/>
      <c r="K3730" s="434"/>
    </row>
    <row r="3731" spans="1:11">
      <c r="A3731" s="811" t="s">
        <v>1283</v>
      </c>
      <c r="B3731" s="809"/>
      <c r="C3731" s="809"/>
      <c r="D3731" s="812"/>
      <c r="E3731" s="809"/>
      <c r="F3731" s="809"/>
      <c r="G3731" s="809"/>
      <c r="H3731" s="809"/>
      <c r="I3731" s="809"/>
      <c r="J3731" s="810"/>
      <c r="K3731" s="459"/>
    </row>
    <row r="3732" spans="1:11">
      <c r="A3732" s="808" t="s">
        <v>1284</v>
      </c>
      <c r="B3732" s="809"/>
      <c r="C3732" s="809"/>
      <c r="D3732" s="809"/>
      <c r="E3732" s="809"/>
      <c r="F3732" s="809"/>
      <c r="G3732" s="809"/>
      <c r="H3732" s="809"/>
      <c r="I3732" s="809"/>
      <c r="J3732" s="810"/>
      <c r="K3732" s="449">
        <v>6.05</v>
      </c>
    </row>
    <row r="3733" spans="1:11">
      <c r="A3733" s="808" t="s">
        <v>1225</v>
      </c>
      <c r="B3733" s="809"/>
      <c r="C3733" s="809"/>
      <c r="D3733" s="809"/>
      <c r="E3733" s="809"/>
      <c r="F3733" s="809"/>
      <c r="G3733" s="809"/>
      <c r="H3733" s="809"/>
      <c r="I3733" s="809"/>
      <c r="J3733" s="810"/>
      <c r="K3733" s="459"/>
    </row>
    <row r="3734" spans="1:11">
      <c r="A3734" s="808" t="s">
        <v>1285</v>
      </c>
      <c r="B3734" s="809"/>
      <c r="C3734" s="809"/>
      <c r="D3734" s="809"/>
      <c r="E3734" s="809"/>
      <c r="F3734" s="809"/>
      <c r="G3734" s="809"/>
      <c r="H3734" s="809"/>
      <c r="I3734" s="809"/>
      <c r="J3734" s="810"/>
      <c r="K3734" s="459"/>
    </row>
    <row r="3737" spans="1:11">
      <c r="A3737" s="937" t="s">
        <v>1226</v>
      </c>
      <c r="B3737" s="938"/>
      <c r="C3737" s="938"/>
      <c r="D3737" s="938"/>
      <c r="E3737" s="938"/>
      <c r="F3737" s="938"/>
      <c r="G3737" s="938"/>
      <c r="H3737" s="938"/>
      <c r="I3737" s="938"/>
      <c r="J3737" s="938"/>
      <c r="K3737" s="939"/>
    </row>
    <row r="3738" spans="1:11">
      <c r="A3738" s="393" t="s">
        <v>1227</v>
      </c>
      <c r="B3738" s="394"/>
      <c r="C3738" s="940"/>
      <c r="D3738" s="940"/>
      <c r="E3738" s="940"/>
      <c r="F3738" s="940"/>
      <c r="G3738" s="940"/>
      <c r="H3738" s="940"/>
      <c r="I3738" s="940"/>
      <c r="J3738" s="940"/>
      <c r="K3738" s="941"/>
    </row>
    <row r="3739" spans="1:11">
      <c r="A3739" s="393" t="s">
        <v>1228</v>
      </c>
      <c r="B3739" s="394"/>
      <c r="C3739" s="395" t="s">
        <v>1229</v>
      </c>
      <c r="E3739" s="942"/>
      <c r="F3739" s="942"/>
      <c r="G3739" s="942"/>
      <c r="H3739" s="397"/>
      <c r="I3739" s="395" t="s">
        <v>1230</v>
      </c>
      <c r="J3739" s="943"/>
      <c r="K3739" s="944"/>
    </row>
    <row r="3740" spans="1:11">
      <c r="A3740" s="398" t="s">
        <v>1231</v>
      </c>
      <c r="B3740" s="399" t="s">
        <v>1511</v>
      </c>
      <c r="C3740" s="400"/>
      <c r="D3740" s="400"/>
      <c r="E3740" s="400"/>
      <c r="F3740" s="400"/>
      <c r="G3740" s="400"/>
      <c r="H3740" s="400"/>
      <c r="I3740" s="400"/>
      <c r="J3740" s="400"/>
      <c r="K3740" s="401"/>
    </row>
    <row r="3741" spans="1:11">
      <c r="A3741" s="402" t="s">
        <v>1233</v>
      </c>
      <c r="B3741" s="403"/>
      <c r="D3741" s="404"/>
      <c r="E3741" s="404"/>
      <c r="F3741" s="404"/>
      <c r="G3741" s="404"/>
      <c r="H3741" s="404"/>
      <c r="I3741" s="405"/>
      <c r="J3741" s="406" t="s">
        <v>1234</v>
      </c>
      <c r="K3741" s="407"/>
    </row>
    <row r="3742" spans="1:11">
      <c r="A3742" s="929" t="s">
        <v>1394</v>
      </c>
      <c r="B3742" s="930"/>
      <c r="C3742" s="930"/>
      <c r="D3742" s="930"/>
      <c r="E3742" s="930"/>
      <c r="F3742" s="930"/>
      <c r="G3742" s="930"/>
      <c r="H3742" s="930"/>
      <c r="I3742" s="931"/>
      <c r="J3742" s="408" t="s">
        <v>1236</v>
      </c>
      <c r="K3742" s="407" t="s">
        <v>1310</v>
      </c>
    </row>
    <row r="3743" spans="1:11">
      <c r="A3743" s="870" t="s">
        <v>1238</v>
      </c>
      <c r="B3743" s="932"/>
      <c r="C3743" s="815"/>
      <c r="D3743" s="815"/>
      <c r="E3743" s="869"/>
      <c r="F3743" s="409" t="s">
        <v>1239</v>
      </c>
      <c r="G3743" s="933" t="s">
        <v>1240</v>
      </c>
      <c r="H3743" s="934"/>
      <c r="I3743" s="830" t="s">
        <v>1241</v>
      </c>
      <c r="J3743" s="830"/>
      <c r="K3743" s="925" t="s">
        <v>1242</v>
      </c>
    </row>
    <row r="3744" spans="1:11">
      <c r="A3744" s="870"/>
      <c r="B3744" s="932"/>
      <c r="C3744" s="932"/>
      <c r="D3744" s="932"/>
      <c r="E3744" s="871"/>
      <c r="F3744" s="409"/>
      <c r="G3744" s="409" t="s">
        <v>1243</v>
      </c>
      <c r="H3744" s="410" t="s">
        <v>1244</v>
      </c>
      <c r="I3744" s="497" t="s">
        <v>1245</v>
      </c>
      <c r="J3744" s="497" t="s">
        <v>1244</v>
      </c>
      <c r="K3744" s="926"/>
    </row>
    <row r="3745" spans="1:11">
      <c r="A3745" s="412">
        <v>30011</v>
      </c>
      <c r="B3745" s="413" t="s">
        <v>1512</v>
      </c>
      <c r="C3745" s="413"/>
      <c r="D3745" s="413"/>
      <c r="E3745" s="414"/>
      <c r="F3745" s="415">
        <v>1</v>
      </c>
      <c r="G3745" s="416">
        <v>1</v>
      </c>
      <c r="H3745" s="417">
        <v>0</v>
      </c>
      <c r="I3745" s="426">
        <v>263.51</v>
      </c>
      <c r="J3745" s="426">
        <v>120.65</v>
      </c>
      <c r="K3745" s="419">
        <v>263.51</v>
      </c>
    </row>
    <row r="3746" spans="1:11" ht="23.25" customHeight="1">
      <c r="A3746" s="420"/>
      <c r="B3746" s="421"/>
      <c r="C3746" s="421"/>
      <c r="D3746" s="421"/>
      <c r="E3746" s="422"/>
      <c r="F3746" s="423"/>
      <c r="G3746" s="424"/>
      <c r="H3746" s="425"/>
      <c r="I3746" s="426"/>
      <c r="J3746" s="426"/>
      <c r="K3746" s="427"/>
    </row>
    <row r="3747" spans="1:11">
      <c r="A3747" s="420"/>
      <c r="B3747" s="421"/>
      <c r="C3747" s="421"/>
      <c r="D3747" s="421"/>
      <c r="E3747" s="422"/>
      <c r="F3747" s="423"/>
      <c r="G3747" s="424"/>
      <c r="H3747" s="425"/>
      <c r="I3747" s="426"/>
      <c r="J3747" s="426"/>
      <c r="K3747" s="427"/>
    </row>
    <row r="3748" spans="1:11">
      <c r="A3748" s="420"/>
      <c r="B3748" s="421"/>
      <c r="C3748" s="421"/>
      <c r="D3748" s="421"/>
      <c r="E3748" s="422"/>
      <c r="F3748" s="423"/>
      <c r="G3748" s="424"/>
      <c r="H3748" s="425"/>
      <c r="I3748" s="426"/>
      <c r="J3748" s="426"/>
      <c r="K3748" s="427"/>
    </row>
    <row r="3749" spans="1:11" s="194" customFormat="1">
      <c r="A3749" s="420"/>
      <c r="B3749" s="421"/>
      <c r="C3749" s="421"/>
      <c r="D3749" s="421"/>
      <c r="E3749" s="422"/>
      <c r="F3749" s="423"/>
      <c r="G3749" s="424"/>
      <c r="H3749" s="425"/>
      <c r="I3749" s="426"/>
      <c r="J3749" s="426"/>
      <c r="K3749" s="427"/>
    </row>
    <row r="3750" spans="1:11" s="194" customFormat="1">
      <c r="A3750" s="420"/>
      <c r="B3750" s="421"/>
      <c r="C3750" s="421"/>
      <c r="D3750" s="421"/>
      <c r="E3750" s="422"/>
      <c r="F3750" s="423"/>
      <c r="G3750" s="424"/>
      <c r="H3750" s="425"/>
      <c r="I3750" s="426"/>
      <c r="J3750" s="426"/>
      <c r="K3750" s="427"/>
    </row>
    <row r="3751" spans="1:11" s="194" customFormat="1">
      <c r="A3751" s="420"/>
      <c r="B3751" s="421"/>
      <c r="C3751" s="421"/>
      <c r="D3751" s="421"/>
      <c r="E3751" s="422"/>
      <c r="F3751" s="423"/>
      <c r="G3751" s="424"/>
      <c r="H3751" s="425"/>
      <c r="I3751" s="426"/>
      <c r="J3751" s="426"/>
      <c r="K3751" s="427"/>
    </row>
    <row r="3752" spans="1:11" s="194" customFormat="1">
      <c r="A3752" s="428"/>
      <c r="B3752" s="429"/>
      <c r="C3752" s="429"/>
      <c r="D3752" s="429"/>
      <c r="E3752" s="430"/>
      <c r="F3752" s="431"/>
      <c r="G3752" s="432"/>
      <c r="H3752" s="433"/>
      <c r="I3752" s="434"/>
      <c r="J3752" s="434"/>
      <c r="K3752" s="435"/>
    </row>
    <row r="3753" spans="1:11" s="194" customFormat="1">
      <c r="A3753" s="935" t="s">
        <v>1247</v>
      </c>
      <c r="B3753" s="936"/>
      <c r="C3753" s="936"/>
      <c r="D3753" s="936"/>
      <c r="E3753" s="936"/>
      <c r="F3753" s="834"/>
      <c r="G3753" s="834"/>
      <c r="H3753" s="834"/>
      <c r="I3753" s="834"/>
      <c r="J3753" s="835"/>
      <c r="K3753" s="436">
        <v>263.51</v>
      </c>
    </row>
    <row r="3754" spans="1:11" s="194" customFormat="1">
      <c r="A3754" s="814" t="s">
        <v>1248</v>
      </c>
      <c r="B3754" s="815"/>
      <c r="C3754" s="815"/>
      <c r="D3754" s="815"/>
      <c r="E3754" s="815"/>
      <c r="F3754" s="437"/>
      <c r="G3754" s="437"/>
      <c r="H3754" s="921" t="s">
        <v>1239</v>
      </c>
      <c r="I3754" s="923" t="s">
        <v>1249</v>
      </c>
      <c r="J3754" s="925" t="s">
        <v>1250</v>
      </c>
      <c r="K3754" s="925" t="s">
        <v>1242</v>
      </c>
    </row>
    <row r="3755" spans="1:11" s="194" customFormat="1" ht="15">
      <c r="A3755" s="816"/>
      <c r="B3755" s="817"/>
      <c r="C3755" s="817"/>
      <c r="D3755" s="817"/>
      <c r="E3755" s="817"/>
      <c r="F3755" s="438"/>
      <c r="G3755" s="666"/>
      <c r="H3755" s="922"/>
      <c r="I3755" s="924"/>
      <c r="J3755" s="926"/>
      <c r="K3755" s="926"/>
    </row>
    <row r="3756" spans="1:11" s="194" customFormat="1">
      <c r="A3756" s="439">
        <v>20002</v>
      </c>
      <c r="B3756" s="927" t="s">
        <v>1251</v>
      </c>
      <c r="C3756" s="927"/>
      <c r="D3756" s="927"/>
      <c r="E3756" s="927"/>
      <c r="F3756" s="927"/>
      <c r="G3756" s="928"/>
      <c r="H3756" s="440">
        <v>0.5</v>
      </c>
      <c r="I3756" s="441" t="s">
        <v>1252</v>
      </c>
      <c r="J3756" s="442">
        <v>24.3</v>
      </c>
      <c r="K3756" s="442">
        <v>12.15</v>
      </c>
    </row>
    <row r="3757" spans="1:11">
      <c r="A3757" s="443">
        <v>20031</v>
      </c>
      <c r="B3757" s="919" t="s">
        <v>1253</v>
      </c>
      <c r="C3757" s="919"/>
      <c r="D3757" s="919"/>
      <c r="E3757" s="919"/>
      <c r="F3757" s="919"/>
      <c r="G3757" s="920"/>
      <c r="H3757" s="440">
        <v>1</v>
      </c>
      <c r="I3757" s="441" t="s">
        <v>1252</v>
      </c>
      <c r="J3757" s="442">
        <v>13.64</v>
      </c>
      <c r="K3757" s="442">
        <v>13.64</v>
      </c>
    </row>
    <row r="3758" spans="1:11" ht="15.75" customHeight="1">
      <c r="A3758" s="443">
        <v>11</v>
      </c>
      <c r="B3758" s="919" t="s">
        <v>1255</v>
      </c>
      <c r="C3758" s="919"/>
      <c r="D3758" s="919"/>
      <c r="E3758" s="919"/>
      <c r="F3758" s="919"/>
      <c r="G3758" s="920"/>
      <c r="H3758" s="440">
        <v>1.1200000000000001</v>
      </c>
      <c r="I3758" s="441" t="s">
        <v>1256</v>
      </c>
      <c r="J3758" s="442">
        <v>0</v>
      </c>
      <c r="K3758" s="442">
        <v>0.28000000000000003</v>
      </c>
    </row>
    <row r="3759" spans="1:11">
      <c r="A3759" s="443">
        <v>12</v>
      </c>
      <c r="B3759" s="919" t="s">
        <v>1258</v>
      </c>
      <c r="C3759" s="919"/>
      <c r="D3759" s="919"/>
      <c r="E3759" s="919"/>
      <c r="F3759" s="919"/>
      <c r="G3759" s="920"/>
      <c r="H3759" s="440">
        <v>9.6</v>
      </c>
      <c r="I3759" s="441" t="s">
        <v>1256</v>
      </c>
      <c r="J3759" s="442">
        <v>0</v>
      </c>
      <c r="K3759" s="442">
        <v>2.4700000000000002</v>
      </c>
    </row>
    <row r="3760" spans="1:11">
      <c r="A3760" s="443">
        <v>13</v>
      </c>
      <c r="B3760" s="919" t="s">
        <v>1260</v>
      </c>
      <c r="C3760" s="919"/>
      <c r="D3760" s="919"/>
      <c r="E3760" s="919"/>
      <c r="F3760" s="919"/>
      <c r="G3760" s="920"/>
      <c r="H3760" s="440">
        <v>4.79</v>
      </c>
      <c r="I3760" s="441" t="s">
        <v>1256</v>
      </c>
      <c r="J3760" s="442">
        <v>0</v>
      </c>
      <c r="K3760" s="442">
        <v>1.23</v>
      </c>
    </row>
    <row r="3761" spans="1:11">
      <c r="A3761" s="443">
        <v>14</v>
      </c>
      <c r="B3761" s="919" t="s">
        <v>1262</v>
      </c>
      <c r="C3761" s="919"/>
      <c r="D3761" s="919"/>
      <c r="E3761" s="919"/>
      <c r="F3761" s="919"/>
      <c r="G3761" s="920"/>
      <c r="H3761" s="440">
        <v>5</v>
      </c>
      <c r="I3761" s="441" t="s">
        <v>1256</v>
      </c>
      <c r="J3761" s="442">
        <v>0</v>
      </c>
      <c r="K3761" s="442">
        <v>1.28</v>
      </c>
    </row>
    <row r="3762" spans="1:11">
      <c r="A3762" s="444"/>
      <c r="B3762" s="919"/>
      <c r="C3762" s="919"/>
      <c r="D3762" s="919"/>
      <c r="E3762" s="919"/>
      <c r="F3762" s="919"/>
      <c r="G3762" s="920"/>
      <c r="H3762" s="440"/>
      <c r="I3762" s="441"/>
      <c r="J3762" s="426"/>
      <c r="K3762" s="426"/>
    </row>
    <row r="3763" spans="1:11">
      <c r="A3763" s="445"/>
      <c r="B3763" s="879"/>
      <c r="C3763" s="879"/>
      <c r="D3763" s="879"/>
      <c r="E3763" s="879"/>
      <c r="F3763" s="879"/>
      <c r="G3763" s="880"/>
      <c r="H3763" s="446"/>
      <c r="I3763" s="447"/>
      <c r="J3763" s="434"/>
      <c r="K3763" s="434"/>
    </row>
    <row r="3764" spans="1:11" ht="15">
      <c r="A3764" s="448"/>
      <c r="C3764" s="667"/>
      <c r="D3764" s="833" t="s">
        <v>1263</v>
      </c>
      <c r="E3764" s="834"/>
      <c r="F3764" s="834"/>
      <c r="G3764" s="834"/>
      <c r="H3764" s="834"/>
      <c r="I3764" s="834"/>
      <c r="J3764" s="835"/>
      <c r="K3764" s="449">
        <v>31.05</v>
      </c>
    </row>
    <row r="3765" spans="1:11">
      <c r="A3765" s="448" t="s">
        <v>1264</v>
      </c>
      <c r="B3765" s="437"/>
      <c r="C3765" s="450">
        <v>95.362500000000011</v>
      </c>
      <c r="D3765" s="881" t="s">
        <v>1265</v>
      </c>
      <c r="E3765" s="882"/>
      <c r="F3765" s="882"/>
      <c r="G3765" s="882"/>
      <c r="H3765" s="882"/>
      <c r="I3765" s="882"/>
      <c r="J3765" s="883"/>
      <c r="K3765" s="449">
        <v>294.56</v>
      </c>
    </row>
    <row r="3766" spans="1:11">
      <c r="A3766" s="451"/>
      <c r="B3766" s="437"/>
      <c r="C3766" s="452"/>
      <c r="D3766" s="918" t="s">
        <v>1266</v>
      </c>
      <c r="E3766" s="918"/>
      <c r="F3766" s="834"/>
      <c r="G3766" s="834"/>
      <c r="H3766" s="834"/>
      <c r="I3766" s="834"/>
      <c r="J3766" s="835"/>
      <c r="K3766" s="449">
        <v>3.08</v>
      </c>
    </row>
    <row r="3767" spans="1:11">
      <c r="A3767" s="814" t="s">
        <v>1267</v>
      </c>
      <c r="B3767" s="815"/>
      <c r="C3767" s="815"/>
      <c r="D3767" s="815"/>
      <c r="E3767" s="815"/>
      <c r="F3767" s="818"/>
      <c r="G3767" s="820" t="s">
        <v>1268</v>
      </c>
      <c r="H3767" s="821"/>
      <c r="I3767" s="824" t="s">
        <v>1249</v>
      </c>
      <c r="J3767" s="813" t="s">
        <v>1269</v>
      </c>
      <c r="K3767" s="813" t="s">
        <v>1270</v>
      </c>
    </row>
    <row r="3768" spans="1:11">
      <c r="A3768" s="816"/>
      <c r="B3768" s="817"/>
      <c r="C3768" s="817"/>
      <c r="D3768" s="817"/>
      <c r="E3768" s="817"/>
      <c r="F3768" s="819"/>
      <c r="G3768" s="822"/>
      <c r="H3768" s="823"/>
      <c r="I3768" s="824"/>
      <c r="J3768" s="813"/>
      <c r="K3768" s="824"/>
    </row>
    <row r="3769" spans="1:11">
      <c r="A3769" s="444"/>
      <c r="B3769" s="421"/>
      <c r="C3769" s="421"/>
      <c r="D3769" s="421"/>
      <c r="E3769" s="421"/>
      <c r="F3769" s="414"/>
      <c r="G3769" s="825"/>
      <c r="H3769" s="826"/>
      <c r="I3769" s="453"/>
      <c r="J3769" s="454"/>
      <c r="K3769" s="455"/>
    </row>
    <row r="3770" spans="1:11">
      <c r="A3770" s="444"/>
      <c r="B3770" s="421"/>
      <c r="C3770" s="421"/>
      <c r="D3770" s="421"/>
      <c r="E3770" s="421"/>
      <c r="F3770" s="422"/>
      <c r="G3770" s="827"/>
      <c r="H3770" s="828"/>
      <c r="I3770" s="457"/>
      <c r="J3770" s="458"/>
      <c r="K3770" s="426"/>
    </row>
    <row r="3771" spans="1:11">
      <c r="A3771" s="444"/>
      <c r="B3771" s="421"/>
      <c r="C3771" s="421"/>
      <c r="D3771" s="421"/>
      <c r="E3771" s="421"/>
      <c r="F3771" s="422"/>
      <c r="G3771" s="827"/>
      <c r="H3771" s="828"/>
      <c r="I3771" s="457"/>
      <c r="J3771" s="458"/>
      <c r="K3771" s="426"/>
    </row>
    <row r="3772" spans="1:11">
      <c r="A3772" s="444"/>
      <c r="B3772" s="421"/>
      <c r="C3772" s="421"/>
      <c r="D3772" s="421"/>
      <c r="E3772" s="421"/>
      <c r="F3772" s="422"/>
      <c r="G3772" s="827"/>
      <c r="H3772" s="828"/>
      <c r="I3772" s="457"/>
      <c r="J3772" s="458"/>
      <c r="K3772" s="426"/>
    </row>
    <row r="3773" spans="1:11">
      <c r="A3773" s="833" t="s">
        <v>1271</v>
      </c>
      <c r="B3773" s="834"/>
      <c r="C3773" s="834"/>
      <c r="D3773" s="834"/>
      <c r="E3773" s="834"/>
      <c r="F3773" s="834"/>
      <c r="G3773" s="834"/>
      <c r="H3773" s="834"/>
      <c r="I3773" s="834"/>
      <c r="J3773" s="835"/>
      <c r="K3773" s="459"/>
    </row>
    <row r="3774" spans="1:11">
      <c r="A3774" s="814" t="s">
        <v>1272</v>
      </c>
      <c r="B3774" s="815"/>
      <c r="C3774" s="815"/>
      <c r="D3774" s="815"/>
      <c r="E3774" s="815"/>
      <c r="F3774" s="818"/>
      <c r="G3774" s="820" t="s">
        <v>1268</v>
      </c>
      <c r="H3774" s="821"/>
      <c r="I3774" s="824" t="s">
        <v>1249</v>
      </c>
      <c r="J3774" s="813" t="s">
        <v>1269</v>
      </c>
      <c r="K3774" s="813" t="s">
        <v>1270</v>
      </c>
    </row>
    <row r="3775" spans="1:11">
      <c r="A3775" s="816"/>
      <c r="B3775" s="817"/>
      <c r="C3775" s="817"/>
      <c r="D3775" s="817"/>
      <c r="E3775" s="817"/>
      <c r="F3775" s="819"/>
      <c r="G3775" s="822"/>
      <c r="H3775" s="823"/>
      <c r="I3775" s="824"/>
      <c r="J3775" s="813"/>
      <c r="K3775" s="824"/>
    </row>
    <row r="3776" spans="1:11">
      <c r="A3776" s="444"/>
      <c r="B3776" s="421"/>
      <c r="C3776" s="421"/>
      <c r="D3776" s="421"/>
      <c r="E3776" s="421"/>
      <c r="F3776" s="422"/>
      <c r="G3776" s="827"/>
      <c r="H3776" s="828"/>
      <c r="I3776" s="457"/>
      <c r="J3776" s="458"/>
      <c r="K3776" s="426"/>
    </row>
    <row r="3777" spans="1:11">
      <c r="A3777" s="444"/>
      <c r="B3777" s="421"/>
      <c r="C3777" s="421"/>
      <c r="D3777" s="421"/>
      <c r="E3777" s="421"/>
      <c r="F3777" s="422"/>
      <c r="G3777" s="827"/>
      <c r="H3777" s="828"/>
      <c r="I3777" s="457"/>
      <c r="J3777" s="458"/>
      <c r="K3777" s="426"/>
    </row>
    <row r="3778" spans="1:11">
      <c r="A3778" s="444"/>
      <c r="B3778" s="421"/>
      <c r="C3778" s="421"/>
      <c r="D3778" s="421"/>
      <c r="E3778" s="421"/>
      <c r="F3778" s="422"/>
      <c r="G3778" s="827"/>
      <c r="H3778" s="828"/>
      <c r="I3778" s="457"/>
      <c r="J3778" s="458"/>
      <c r="K3778" s="426"/>
    </row>
    <row r="3779" spans="1:11">
      <c r="A3779" s="445"/>
      <c r="B3779" s="429"/>
      <c r="C3779" s="429"/>
      <c r="D3779" s="429"/>
      <c r="E3779" s="429"/>
      <c r="F3779" s="430"/>
      <c r="G3779" s="831"/>
      <c r="H3779" s="832"/>
      <c r="I3779" s="460"/>
      <c r="J3779" s="461"/>
      <c r="K3779" s="434"/>
    </row>
    <row r="3780" spans="1:11">
      <c r="A3780" s="833" t="s">
        <v>1273</v>
      </c>
      <c r="B3780" s="834"/>
      <c r="C3780" s="834"/>
      <c r="D3780" s="834"/>
      <c r="E3780" s="834"/>
      <c r="F3780" s="834"/>
      <c r="G3780" s="834"/>
      <c r="H3780" s="834"/>
      <c r="I3780" s="834"/>
      <c r="J3780" s="835"/>
      <c r="K3780" s="459"/>
    </row>
    <row r="3781" spans="1:11">
      <c r="A3781" s="814" t="s">
        <v>1274</v>
      </c>
      <c r="B3781" s="815"/>
      <c r="C3781" s="815"/>
      <c r="D3781" s="815"/>
      <c r="E3781" s="815"/>
      <c r="F3781" s="818"/>
      <c r="G3781" s="820" t="s">
        <v>1268</v>
      </c>
      <c r="H3781" s="821"/>
      <c r="I3781" s="824" t="s">
        <v>1249</v>
      </c>
      <c r="J3781" s="813" t="s">
        <v>1269</v>
      </c>
      <c r="K3781" s="813" t="s">
        <v>1270</v>
      </c>
    </row>
    <row r="3782" spans="1:11">
      <c r="A3782" s="816"/>
      <c r="B3782" s="817"/>
      <c r="C3782" s="817"/>
      <c r="D3782" s="817"/>
      <c r="E3782" s="817"/>
      <c r="F3782" s="819"/>
      <c r="G3782" s="822"/>
      <c r="H3782" s="823"/>
      <c r="I3782" s="824"/>
      <c r="J3782" s="813"/>
      <c r="K3782" s="824"/>
    </row>
    <row r="3783" spans="1:11">
      <c r="A3783" s="444"/>
      <c r="B3783" s="421"/>
      <c r="C3783" s="421"/>
      <c r="D3783" s="421"/>
      <c r="E3783" s="421"/>
      <c r="F3783" s="422"/>
      <c r="G3783" s="827"/>
      <c r="H3783" s="828"/>
      <c r="I3783" s="457"/>
      <c r="J3783" s="458"/>
      <c r="K3783" s="426"/>
    </row>
    <row r="3784" spans="1:11">
      <c r="A3784" s="444"/>
      <c r="B3784" s="421"/>
      <c r="C3784" s="421"/>
      <c r="D3784" s="421"/>
      <c r="E3784" s="421"/>
      <c r="F3784" s="422"/>
      <c r="G3784" s="827"/>
      <c r="H3784" s="828"/>
      <c r="I3784" s="457"/>
      <c r="J3784" s="458"/>
      <c r="K3784" s="426"/>
    </row>
    <row r="3785" spans="1:11">
      <c r="A3785" s="444"/>
      <c r="B3785" s="421"/>
      <c r="C3785" s="421"/>
      <c r="D3785" s="421"/>
      <c r="E3785" s="421"/>
      <c r="F3785" s="422"/>
      <c r="G3785" s="827"/>
      <c r="H3785" s="828"/>
      <c r="I3785" s="457"/>
      <c r="J3785" s="458"/>
      <c r="K3785" s="426"/>
    </row>
    <row r="3786" spans="1:11">
      <c r="A3786" s="445"/>
      <c r="B3786" s="429"/>
      <c r="C3786" s="429"/>
      <c r="D3786" s="429"/>
      <c r="E3786" s="429"/>
      <c r="F3786" s="430"/>
      <c r="G3786" s="831"/>
      <c r="H3786" s="832"/>
      <c r="I3786" s="460"/>
      <c r="J3786" s="461"/>
      <c r="K3786" s="434"/>
    </row>
    <row r="3787" spans="1:11">
      <c r="A3787" s="833" t="s">
        <v>1275</v>
      </c>
      <c r="B3787" s="834"/>
      <c r="C3787" s="834"/>
      <c r="D3787" s="834"/>
      <c r="E3787" s="834"/>
      <c r="F3787" s="834"/>
      <c r="G3787" s="834"/>
      <c r="H3787" s="834"/>
      <c r="I3787" s="834"/>
      <c r="J3787" s="835"/>
      <c r="K3787" s="459"/>
    </row>
    <row r="3788" spans="1:11">
      <c r="A3788" s="814" t="s">
        <v>1276</v>
      </c>
      <c r="B3788" s="869"/>
      <c r="C3788" s="872" t="s">
        <v>1277</v>
      </c>
      <c r="D3788" s="462" t="s">
        <v>984</v>
      </c>
      <c r="E3788" s="874" t="s">
        <v>889</v>
      </c>
      <c r="F3788" s="874"/>
      <c r="G3788" s="875"/>
      <c r="H3788" s="876" t="s">
        <v>1278</v>
      </c>
      <c r="I3788" s="877"/>
      <c r="J3788" s="878"/>
      <c r="K3788" s="829" t="s">
        <v>1279</v>
      </c>
    </row>
    <row r="3789" spans="1:11">
      <c r="A3789" s="870"/>
      <c r="B3789" s="871"/>
      <c r="C3789" s="873"/>
      <c r="D3789" s="464"/>
      <c r="E3789" s="463" t="s">
        <v>1280</v>
      </c>
      <c r="F3789" s="465" t="s">
        <v>1281</v>
      </c>
      <c r="G3789" s="466" t="s">
        <v>1282</v>
      </c>
      <c r="H3789" s="463" t="s">
        <v>1280</v>
      </c>
      <c r="I3789" s="465" t="s">
        <v>1281</v>
      </c>
      <c r="J3789" s="465" t="s">
        <v>1282</v>
      </c>
      <c r="K3789" s="830"/>
    </row>
    <row r="3790" spans="1:11">
      <c r="A3790" s="467"/>
      <c r="B3790" s="414"/>
      <c r="C3790" s="468"/>
      <c r="D3790" s="469"/>
      <c r="E3790" s="470"/>
      <c r="F3790" s="471"/>
      <c r="G3790" s="472"/>
      <c r="H3790" s="456"/>
      <c r="I3790" s="456"/>
      <c r="J3790" s="473"/>
      <c r="K3790" s="455"/>
    </row>
    <row r="3791" spans="1:11">
      <c r="A3791" s="444"/>
      <c r="B3791" s="421"/>
      <c r="C3791" s="468"/>
      <c r="D3791" s="474"/>
      <c r="E3791" s="475"/>
      <c r="F3791" s="476"/>
      <c r="G3791" s="477"/>
      <c r="H3791" s="456"/>
      <c r="I3791" s="456"/>
      <c r="J3791" s="473"/>
      <c r="K3791" s="426"/>
    </row>
    <row r="3792" spans="1:11">
      <c r="A3792" s="444"/>
      <c r="B3792" s="421"/>
      <c r="C3792" s="468"/>
      <c r="D3792" s="474"/>
      <c r="E3792" s="475"/>
      <c r="F3792" s="476"/>
      <c r="G3792" s="477"/>
      <c r="H3792" s="456"/>
      <c r="I3792" s="456"/>
      <c r="J3792" s="473"/>
      <c r="K3792" s="426"/>
    </row>
    <row r="3793" spans="1:11">
      <c r="A3793" s="445"/>
      <c r="B3793" s="429"/>
      <c r="C3793" s="478"/>
      <c r="D3793" s="479"/>
      <c r="E3793" s="480"/>
      <c r="F3793" s="481"/>
      <c r="G3793" s="482"/>
      <c r="H3793" s="456"/>
      <c r="I3793" s="456"/>
      <c r="J3793" s="473"/>
      <c r="K3793" s="434"/>
    </row>
    <row r="3794" spans="1:11">
      <c r="A3794" s="811" t="s">
        <v>1283</v>
      </c>
      <c r="B3794" s="809"/>
      <c r="C3794" s="809"/>
      <c r="D3794" s="812"/>
      <c r="E3794" s="809"/>
      <c r="F3794" s="809"/>
      <c r="G3794" s="809"/>
      <c r="H3794" s="809"/>
      <c r="I3794" s="809"/>
      <c r="J3794" s="810"/>
      <c r="K3794" s="459"/>
    </row>
    <row r="3795" spans="1:11">
      <c r="A3795" s="808" t="s">
        <v>1284</v>
      </c>
      <c r="B3795" s="809"/>
      <c r="C3795" s="809"/>
      <c r="D3795" s="809"/>
      <c r="E3795" s="809"/>
      <c r="F3795" s="809"/>
      <c r="G3795" s="809"/>
      <c r="H3795" s="809"/>
      <c r="I3795" s="809"/>
      <c r="J3795" s="810"/>
      <c r="K3795" s="449">
        <v>3.08</v>
      </c>
    </row>
    <row r="3796" spans="1:11">
      <c r="A3796" s="808" t="s">
        <v>1225</v>
      </c>
      <c r="B3796" s="809"/>
      <c r="C3796" s="809"/>
      <c r="D3796" s="809"/>
      <c r="E3796" s="809"/>
      <c r="F3796" s="809"/>
      <c r="G3796" s="809"/>
      <c r="H3796" s="809"/>
      <c r="I3796" s="809"/>
      <c r="J3796" s="810"/>
      <c r="K3796" s="459"/>
    </row>
    <row r="3797" spans="1:11">
      <c r="A3797" s="808" t="s">
        <v>1285</v>
      </c>
      <c r="B3797" s="809"/>
      <c r="C3797" s="809"/>
      <c r="D3797" s="809"/>
      <c r="E3797" s="809"/>
      <c r="F3797" s="809"/>
      <c r="G3797" s="809"/>
      <c r="H3797" s="809"/>
      <c r="I3797" s="809"/>
      <c r="J3797" s="810"/>
      <c r="K3797" s="459"/>
    </row>
    <row r="3800" spans="1:11">
      <c r="A3800" s="937" t="s">
        <v>1226</v>
      </c>
      <c r="B3800" s="938"/>
      <c r="C3800" s="938"/>
      <c r="D3800" s="938"/>
      <c r="E3800" s="938"/>
      <c r="F3800" s="938"/>
      <c r="G3800" s="938"/>
      <c r="H3800" s="938"/>
      <c r="I3800" s="938"/>
      <c r="J3800" s="938"/>
      <c r="K3800" s="939"/>
    </row>
    <row r="3801" spans="1:11">
      <c r="A3801" s="393" t="s">
        <v>1227</v>
      </c>
      <c r="B3801" s="394"/>
      <c r="C3801" s="940"/>
      <c r="D3801" s="940"/>
      <c r="E3801" s="940"/>
      <c r="F3801" s="940"/>
      <c r="G3801" s="940"/>
      <c r="H3801" s="940"/>
      <c r="I3801" s="940"/>
      <c r="J3801" s="940"/>
      <c r="K3801" s="941"/>
    </row>
    <row r="3802" spans="1:11">
      <c r="A3802" s="393" t="s">
        <v>1228</v>
      </c>
      <c r="B3802" s="394"/>
      <c r="C3802" s="395" t="s">
        <v>1229</v>
      </c>
      <c r="E3802" s="942"/>
      <c r="F3802" s="942"/>
      <c r="G3802" s="942"/>
      <c r="H3802" s="397"/>
      <c r="I3802" s="395" t="s">
        <v>1230</v>
      </c>
      <c r="J3802" s="943"/>
      <c r="K3802" s="944"/>
    </row>
    <row r="3803" spans="1:11">
      <c r="A3803" s="398" t="s">
        <v>1231</v>
      </c>
      <c r="B3803" s="399" t="s">
        <v>1513</v>
      </c>
      <c r="C3803" s="400"/>
      <c r="D3803" s="400"/>
      <c r="E3803" s="400"/>
      <c r="F3803" s="400"/>
      <c r="G3803" s="400"/>
      <c r="H3803" s="400"/>
      <c r="I3803" s="400"/>
      <c r="J3803" s="400"/>
      <c r="K3803" s="401"/>
    </row>
    <row r="3804" spans="1:11">
      <c r="A3804" s="402" t="s">
        <v>1233</v>
      </c>
      <c r="B3804" s="403"/>
      <c r="D3804" s="404"/>
      <c r="E3804" s="404"/>
      <c r="F3804" s="404"/>
      <c r="G3804" s="404"/>
      <c r="H3804" s="404"/>
      <c r="I3804" s="405"/>
      <c r="J3804" s="406" t="s">
        <v>1234</v>
      </c>
      <c r="K3804" s="407"/>
    </row>
    <row r="3805" spans="1:11">
      <c r="A3805" s="929" t="s">
        <v>1404</v>
      </c>
      <c r="B3805" s="930"/>
      <c r="C3805" s="930"/>
      <c r="D3805" s="930"/>
      <c r="E3805" s="930"/>
      <c r="F3805" s="930"/>
      <c r="G3805" s="930"/>
      <c r="H3805" s="930"/>
      <c r="I3805" s="931"/>
      <c r="J3805" s="408" t="s">
        <v>1236</v>
      </c>
      <c r="K3805" s="407" t="s">
        <v>1405</v>
      </c>
    </row>
    <row r="3806" spans="1:11">
      <c r="A3806" s="870" t="s">
        <v>1238</v>
      </c>
      <c r="B3806" s="932"/>
      <c r="C3806" s="815"/>
      <c r="D3806" s="815"/>
      <c r="E3806" s="869"/>
      <c r="F3806" s="409" t="s">
        <v>1239</v>
      </c>
      <c r="G3806" s="933" t="s">
        <v>1240</v>
      </c>
      <c r="H3806" s="934"/>
      <c r="I3806" s="830" t="s">
        <v>1241</v>
      </c>
      <c r="J3806" s="830"/>
      <c r="K3806" s="925" t="s">
        <v>1242</v>
      </c>
    </row>
    <row r="3807" spans="1:11">
      <c r="A3807" s="870"/>
      <c r="B3807" s="932"/>
      <c r="C3807" s="932"/>
      <c r="D3807" s="932"/>
      <c r="E3807" s="871"/>
      <c r="F3807" s="409"/>
      <c r="G3807" s="409" t="s">
        <v>1243</v>
      </c>
      <c r="H3807" s="410" t="s">
        <v>1244</v>
      </c>
      <c r="I3807" s="409" t="s">
        <v>1245</v>
      </c>
      <c r="J3807" s="409" t="s">
        <v>1244</v>
      </c>
      <c r="K3807" s="926"/>
    </row>
    <row r="3808" spans="1:11">
      <c r="A3808" s="498"/>
      <c r="B3808" s="413"/>
      <c r="C3808" s="413"/>
      <c r="D3808" s="413"/>
      <c r="E3808" s="414"/>
      <c r="F3808" s="415"/>
      <c r="G3808" s="499"/>
      <c r="H3808" s="500"/>
      <c r="I3808" s="455"/>
      <c r="J3808" s="455"/>
      <c r="K3808" s="501"/>
    </row>
    <row r="3809" spans="1:11">
      <c r="A3809" s="420"/>
      <c r="B3809" s="421"/>
      <c r="C3809" s="421"/>
      <c r="D3809" s="421"/>
      <c r="E3809" s="422"/>
      <c r="F3809" s="423"/>
      <c r="G3809" s="424"/>
      <c r="H3809" s="425"/>
      <c r="I3809" s="426"/>
      <c r="J3809" s="426"/>
      <c r="K3809" s="427"/>
    </row>
    <row r="3810" spans="1:11">
      <c r="A3810" s="420"/>
      <c r="B3810" s="421"/>
      <c r="C3810" s="421"/>
      <c r="D3810" s="421"/>
      <c r="E3810" s="422"/>
      <c r="F3810" s="423"/>
      <c r="G3810" s="424"/>
      <c r="H3810" s="425"/>
      <c r="I3810" s="426"/>
      <c r="J3810" s="426"/>
      <c r="K3810" s="427"/>
    </row>
    <row r="3811" spans="1:11" ht="23.25" customHeight="1">
      <c r="A3811" s="420"/>
      <c r="B3811" s="421"/>
      <c r="C3811" s="421"/>
      <c r="D3811" s="421"/>
      <c r="E3811" s="422"/>
      <c r="F3811" s="423"/>
      <c r="G3811" s="424"/>
      <c r="H3811" s="425"/>
      <c r="I3811" s="426"/>
      <c r="J3811" s="426"/>
      <c r="K3811" s="427"/>
    </row>
    <row r="3812" spans="1:11">
      <c r="A3812" s="420"/>
      <c r="B3812" s="421"/>
      <c r="C3812" s="421"/>
      <c r="D3812" s="421"/>
      <c r="E3812" s="422"/>
      <c r="F3812" s="423"/>
      <c r="G3812" s="424"/>
      <c r="H3812" s="425"/>
      <c r="I3812" s="426"/>
      <c r="J3812" s="426"/>
      <c r="K3812" s="427"/>
    </row>
    <row r="3813" spans="1:11">
      <c r="A3813" s="420"/>
      <c r="B3813" s="421"/>
      <c r="C3813" s="421"/>
      <c r="D3813" s="421"/>
      <c r="E3813" s="422"/>
      <c r="F3813" s="423"/>
      <c r="G3813" s="424"/>
      <c r="H3813" s="425"/>
      <c r="I3813" s="426"/>
      <c r="J3813" s="426"/>
      <c r="K3813" s="427"/>
    </row>
    <row r="3814" spans="1:11" s="194" customFormat="1">
      <c r="A3814" s="420"/>
      <c r="B3814" s="421"/>
      <c r="C3814" s="421"/>
      <c r="D3814" s="421"/>
      <c r="E3814" s="422"/>
      <c r="F3814" s="423"/>
      <c r="G3814" s="424"/>
      <c r="H3814" s="425"/>
      <c r="I3814" s="426"/>
      <c r="J3814" s="426"/>
      <c r="K3814" s="427"/>
    </row>
    <row r="3815" spans="1:11" s="194" customFormat="1">
      <c r="A3815" s="428"/>
      <c r="B3815" s="429"/>
      <c r="C3815" s="429"/>
      <c r="D3815" s="429"/>
      <c r="E3815" s="430"/>
      <c r="F3815" s="431"/>
      <c r="G3815" s="432"/>
      <c r="H3815" s="433"/>
      <c r="I3815" s="434"/>
      <c r="J3815" s="434"/>
      <c r="K3815" s="435"/>
    </row>
    <row r="3816" spans="1:11" s="194" customFormat="1">
      <c r="A3816" s="935" t="s">
        <v>1247</v>
      </c>
      <c r="B3816" s="936"/>
      <c r="C3816" s="936"/>
      <c r="D3816" s="936"/>
      <c r="E3816" s="936"/>
      <c r="F3816" s="834"/>
      <c r="G3816" s="834"/>
      <c r="H3816" s="834"/>
      <c r="I3816" s="834"/>
      <c r="J3816" s="835"/>
      <c r="K3816" s="502"/>
    </row>
    <row r="3817" spans="1:11" s="194" customFormat="1">
      <c r="A3817" s="814" t="s">
        <v>1248</v>
      </c>
      <c r="B3817" s="815"/>
      <c r="C3817" s="815"/>
      <c r="D3817" s="815"/>
      <c r="E3817" s="815"/>
      <c r="F3817" s="437"/>
      <c r="G3817" s="437"/>
      <c r="H3817" s="921" t="s">
        <v>1239</v>
      </c>
      <c r="I3817" s="923" t="s">
        <v>1249</v>
      </c>
      <c r="J3817" s="925" t="s">
        <v>1250</v>
      </c>
      <c r="K3817" s="925" t="s">
        <v>1242</v>
      </c>
    </row>
    <row r="3818" spans="1:11" s="194" customFormat="1" ht="15">
      <c r="A3818" s="816"/>
      <c r="B3818" s="817"/>
      <c r="C3818" s="817"/>
      <c r="D3818" s="817"/>
      <c r="E3818" s="817"/>
      <c r="F3818" s="438"/>
      <c r="G3818" s="666"/>
      <c r="H3818" s="922"/>
      <c r="I3818" s="924"/>
      <c r="J3818" s="926"/>
      <c r="K3818" s="926"/>
    </row>
    <row r="3819" spans="1:11" s="194" customFormat="1">
      <c r="A3819" s="439">
        <v>20002</v>
      </c>
      <c r="B3819" s="927" t="s">
        <v>1251</v>
      </c>
      <c r="C3819" s="927"/>
      <c r="D3819" s="927"/>
      <c r="E3819" s="927"/>
      <c r="F3819" s="927"/>
      <c r="G3819" s="928"/>
      <c r="H3819" s="440">
        <v>0.1</v>
      </c>
      <c r="I3819" s="441" t="s">
        <v>1252</v>
      </c>
      <c r="J3819" s="442">
        <v>24.3</v>
      </c>
      <c r="K3819" s="442">
        <v>2.4300000000000002</v>
      </c>
    </row>
    <row r="3820" spans="1:11" s="194" customFormat="1">
      <c r="A3820" s="443">
        <v>20031</v>
      </c>
      <c r="B3820" s="919" t="s">
        <v>1253</v>
      </c>
      <c r="C3820" s="919"/>
      <c r="D3820" s="919"/>
      <c r="E3820" s="919"/>
      <c r="F3820" s="919"/>
      <c r="G3820" s="920"/>
      <c r="H3820" s="440">
        <v>1</v>
      </c>
      <c r="I3820" s="441" t="s">
        <v>1252</v>
      </c>
      <c r="J3820" s="442">
        <v>13.64</v>
      </c>
      <c r="K3820" s="442">
        <v>13.64</v>
      </c>
    </row>
    <row r="3821" spans="1:11" s="194" customFormat="1">
      <c r="A3821" s="443">
        <v>11</v>
      </c>
      <c r="B3821" s="919" t="s">
        <v>1255</v>
      </c>
      <c r="C3821" s="919"/>
      <c r="D3821" s="919"/>
      <c r="E3821" s="919"/>
      <c r="F3821" s="919"/>
      <c r="G3821" s="920"/>
      <c r="H3821" s="440">
        <v>1.1200000000000001</v>
      </c>
      <c r="I3821" s="441" t="s">
        <v>1256</v>
      </c>
      <c r="J3821" s="442">
        <v>0</v>
      </c>
      <c r="K3821" s="442">
        <v>0.17</v>
      </c>
    </row>
    <row r="3822" spans="1:11">
      <c r="A3822" s="443">
        <v>12</v>
      </c>
      <c r="B3822" s="919" t="s">
        <v>1258</v>
      </c>
      <c r="C3822" s="919"/>
      <c r="D3822" s="919"/>
      <c r="E3822" s="919"/>
      <c r="F3822" s="919"/>
      <c r="G3822" s="920"/>
      <c r="H3822" s="440">
        <v>9.6</v>
      </c>
      <c r="I3822" s="441" t="s">
        <v>1256</v>
      </c>
      <c r="J3822" s="442">
        <v>0</v>
      </c>
      <c r="K3822" s="442">
        <v>1.54</v>
      </c>
    </row>
    <row r="3823" spans="1:11" ht="15.75" customHeight="1">
      <c r="A3823" s="443">
        <v>13</v>
      </c>
      <c r="B3823" s="919" t="s">
        <v>1260</v>
      </c>
      <c r="C3823" s="919"/>
      <c r="D3823" s="919"/>
      <c r="E3823" s="919"/>
      <c r="F3823" s="919"/>
      <c r="G3823" s="920"/>
      <c r="H3823" s="440">
        <v>4.79</v>
      </c>
      <c r="I3823" s="441" t="s">
        <v>1256</v>
      </c>
      <c r="J3823" s="442">
        <v>0</v>
      </c>
      <c r="K3823" s="442">
        <v>0.76</v>
      </c>
    </row>
    <row r="3824" spans="1:11" ht="21.75" customHeight="1">
      <c r="A3824" s="443">
        <v>14</v>
      </c>
      <c r="B3824" s="919" t="s">
        <v>1262</v>
      </c>
      <c r="C3824" s="919"/>
      <c r="D3824" s="919"/>
      <c r="E3824" s="919"/>
      <c r="F3824" s="919"/>
      <c r="G3824" s="920"/>
      <c r="H3824" s="440">
        <v>5</v>
      </c>
      <c r="I3824" s="441" t="s">
        <v>1256</v>
      </c>
      <c r="J3824" s="442">
        <v>0</v>
      </c>
      <c r="K3824" s="442">
        <v>0.8</v>
      </c>
    </row>
    <row r="3825" spans="1:11">
      <c r="A3825" s="444"/>
      <c r="B3825" s="919"/>
      <c r="C3825" s="919"/>
      <c r="D3825" s="919"/>
      <c r="E3825" s="919"/>
      <c r="F3825" s="919"/>
      <c r="G3825" s="920"/>
      <c r="H3825" s="440"/>
      <c r="I3825" s="441"/>
      <c r="J3825" s="426"/>
      <c r="K3825" s="426"/>
    </row>
    <row r="3826" spans="1:11">
      <c r="A3826" s="445"/>
      <c r="B3826" s="879"/>
      <c r="C3826" s="879"/>
      <c r="D3826" s="879"/>
      <c r="E3826" s="879"/>
      <c r="F3826" s="879"/>
      <c r="G3826" s="880"/>
      <c r="H3826" s="446"/>
      <c r="I3826" s="447"/>
      <c r="J3826" s="434"/>
      <c r="K3826" s="434"/>
    </row>
    <row r="3827" spans="1:11" ht="15">
      <c r="A3827" s="448"/>
      <c r="C3827" s="667"/>
      <c r="D3827" s="833" t="s">
        <v>1263</v>
      </c>
      <c r="E3827" s="834"/>
      <c r="F3827" s="834"/>
      <c r="G3827" s="834"/>
      <c r="H3827" s="834"/>
      <c r="I3827" s="834"/>
      <c r="J3827" s="835"/>
      <c r="K3827" s="449">
        <v>19.340000000000003</v>
      </c>
    </row>
    <row r="3828" spans="1:11">
      <c r="A3828" s="448" t="s">
        <v>1264</v>
      </c>
      <c r="B3828" s="437"/>
      <c r="C3828" s="504">
        <v>5.3332799999999994</v>
      </c>
      <c r="D3828" s="881" t="s">
        <v>1265</v>
      </c>
      <c r="E3828" s="882"/>
      <c r="F3828" s="882"/>
      <c r="G3828" s="882"/>
      <c r="H3828" s="882"/>
      <c r="I3828" s="882"/>
      <c r="J3828" s="883"/>
      <c r="K3828" s="449">
        <v>19.340000000000003</v>
      </c>
    </row>
    <row r="3829" spans="1:11">
      <c r="A3829" s="451"/>
      <c r="B3829" s="437"/>
      <c r="C3829" s="452"/>
      <c r="D3829" s="918" t="s">
        <v>1266</v>
      </c>
      <c r="E3829" s="918"/>
      <c r="F3829" s="834"/>
      <c r="G3829" s="834"/>
      <c r="H3829" s="834"/>
      <c r="I3829" s="834"/>
      <c r="J3829" s="835"/>
      <c r="K3829" s="449">
        <v>3.62</v>
      </c>
    </row>
    <row r="3830" spans="1:11">
      <c r="A3830" s="814" t="s">
        <v>1267</v>
      </c>
      <c r="B3830" s="815"/>
      <c r="C3830" s="815"/>
      <c r="D3830" s="815"/>
      <c r="E3830" s="815"/>
      <c r="F3830" s="818"/>
      <c r="G3830" s="820" t="s">
        <v>1268</v>
      </c>
      <c r="H3830" s="821"/>
      <c r="I3830" s="824" t="s">
        <v>1249</v>
      </c>
      <c r="J3830" s="813" t="s">
        <v>1269</v>
      </c>
      <c r="K3830" s="813" t="s">
        <v>1270</v>
      </c>
    </row>
    <row r="3831" spans="1:11">
      <c r="A3831" s="816"/>
      <c r="B3831" s="817"/>
      <c r="C3831" s="817"/>
      <c r="D3831" s="817"/>
      <c r="E3831" s="817"/>
      <c r="F3831" s="819"/>
      <c r="G3831" s="822"/>
      <c r="H3831" s="823"/>
      <c r="I3831" s="824"/>
      <c r="J3831" s="813"/>
      <c r="K3831" s="824"/>
    </row>
    <row r="3832" spans="1:11">
      <c r="A3832" s="444"/>
      <c r="B3832" s="421"/>
      <c r="C3832" s="421"/>
      <c r="D3832" s="421"/>
      <c r="E3832" s="421"/>
      <c r="F3832" s="414"/>
      <c r="G3832" s="825"/>
      <c r="H3832" s="826"/>
      <c r="I3832" s="453"/>
      <c r="J3832" s="454"/>
      <c r="K3832" s="455"/>
    </row>
    <row r="3833" spans="1:11">
      <c r="A3833" s="444"/>
      <c r="B3833" s="421"/>
      <c r="C3833" s="421"/>
      <c r="D3833" s="421"/>
      <c r="E3833" s="421"/>
      <c r="F3833" s="422"/>
      <c r="G3833" s="827"/>
      <c r="H3833" s="828"/>
      <c r="I3833" s="457"/>
      <c r="J3833" s="458"/>
      <c r="K3833" s="426"/>
    </row>
    <row r="3834" spans="1:11">
      <c r="A3834" s="444"/>
      <c r="B3834" s="421"/>
      <c r="C3834" s="421"/>
      <c r="D3834" s="421"/>
      <c r="E3834" s="421"/>
      <c r="F3834" s="422"/>
      <c r="G3834" s="827"/>
      <c r="H3834" s="828"/>
      <c r="I3834" s="457"/>
      <c r="J3834" s="458"/>
      <c r="K3834" s="426"/>
    </row>
    <row r="3835" spans="1:11">
      <c r="A3835" s="444"/>
      <c r="B3835" s="421"/>
      <c r="C3835" s="421"/>
      <c r="D3835" s="421"/>
      <c r="E3835" s="421"/>
      <c r="F3835" s="422"/>
      <c r="G3835" s="827"/>
      <c r="H3835" s="828"/>
      <c r="I3835" s="457"/>
      <c r="J3835" s="458"/>
      <c r="K3835" s="426"/>
    </row>
    <row r="3836" spans="1:11">
      <c r="A3836" s="833" t="s">
        <v>1271</v>
      </c>
      <c r="B3836" s="834"/>
      <c r="C3836" s="834"/>
      <c r="D3836" s="834"/>
      <c r="E3836" s="834"/>
      <c r="F3836" s="834"/>
      <c r="G3836" s="834"/>
      <c r="H3836" s="834"/>
      <c r="I3836" s="834"/>
      <c r="J3836" s="835"/>
      <c r="K3836" s="459"/>
    </row>
    <row r="3837" spans="1:11">
      <c r="A3837" s="814" t="s">
        <v>1272</v>
      </c>
      <c r="B3837" s="815"/>
      <c r="C3837" s="815"/>
      <c r="D3837" s="815"/>
      <c r="E3837" s="815"/>
      <c r="F3837" s="818"/>
      <c r="G3837" s="820" t="s">
        <v>1268</v>
      </c>
      <c r="H3837" s="821"/>
      <c r="I3837" s="824" t="s">
        <v>1249</v>
      </c>
      <c r="J3837" s="813" t="s">
        <v>1269</v>
      </c>
      <c r="K3837" s="813" t="s">
        <v>1270</v>
      </c>
    </row>
    <row r="3838" spans="1:11">
      <c r="A3838" s="816"/>
      <c r="B3838" s="817"/>
      <c r="C3838" s="817"/>
      <c r="D3838" s="817"/>
      <c r="E3838" s="817"/>
      <c r="F3838" s="819"/>
      <c r="G3838" s="822"/>
      <c r="H3838" s="823"/>
      <c r="I3838" s="824"/>
      <c r="J3838" s="813"/>
      <c r="K3838" s="824"/>
    </row>
    <row r="3839" spans="1:11">
      <c r="A3839" s="444"/>
      <c r="B3839" s="421"/>
      <c r="C3839" s="421"/>
      <c r="D3839" s="421"/>
      <c r="E3839" s="421"/>
      <c r="F3839" s="422"/>
      <c r="G3839" s="827"/>
      <c r="H3839" s="828"/>
      <c r="I3839" s="457"/>
      <c r="J3839" s="458"/>
      <c r="K3839" s="426"/>
    </row>
    <row r="3840" spans="1:11">
      <c r="A3840" s="444"/>
      <c r="B3840" s="421"/>
      <c r="C3840" s="421"/>
      <c r="D3840" s="421"/>
      <c r="E3840" s="421"/>
      <c r="F3840" s="422"/>
      <c r="G3840" s="827"/>
      <c r="H3840" s="828"/>
      <c r="I3840" s="457"/>
      <c r="J3840" s="458"/>
      <c r="K3840" s="426"/>
    </row>
    <row r="3841" spans="1:11">
      <c r="A3841" s="444"/>
      <c r="B3841" s="421"/>
      <c r="C3841" s="421"/>
      <c r="D3841" s="421"/>
      <c r="E3841" s="421"/>
      <c r="F3841" s="422"/>
      <c r="G3841" s="827"/>
      <c r="H3841" s="828"/>
      <c r="I3841" s="457"/>
      <c r="J3841" s="458"/>
      <c r="K3841" s="426"/>
    </row>
    <row r="3842" spans="1:11">
      <c r="A3842" s="445"/>
      <c r="B3842" s="429"/>
      <c r="C3842" s="429"/>
      <c r="D3842" s="429"/>
      <c r="E3842" s="429"/>
      <c r="F3842" s="430"/>
      <c r="G3842" s="831"/>
      <c r="H3842" s="832"/>
      <c r="I3842" s="460"/>
      <c r="J3842" s="461"/>
      <c r="K3842" s="434"/>
    </row>
    <row r="3843" spans="1:11">
      <c r="A3843" s="833" t="s">
        <v>1273</v>
      </c>
      <c r="B3843" s="834"/>
      <c r="C3843" s="834"/>
      <c r="D3843" s="834"/>
      <c r="E3843" s="834"/>
      <c r="F3843" s="834"/>
      <c r="G3843" s="834"/>
      <c r="H3843" s="834"/>
      <c r="I3843" s="834"/>
      <c r="J3843" s="835"/>
      <c r="K3843" s="459"/>
    </row>
    <row r="3844" spans="1:11">
      <c r="A3844" s="814" t="s">
        <v>1274</v>
      </c>
      <c r="B3844" s="815"/>
      <c r="C3844" s="815"/>
      <c r="D3844" s="815"/>
      <c r="E3844" s="815"/>
      <c r="F3844" s="818"/>
      <c r="G3844" s="820" t="s">
        <v>1268</v>
      </c>
      <c r="H3844" s="821"/>
      <c r="I3844" s="824" t="s">
        <v>1249</v>
      </c>
      <c r="J3844" s="813" t="s">
        <v>1269</v>
      </c>
      <c r="K3844" s="813" t="s">
        <v>1270</v>
      </c>
    </row>
    <row r="3845" spans="1:11">
      <c r="A3845" s="816"/>
      <c r="B3845" s="817"/>
      <c r="C3845" s="817"/>
      <c r="D3845" s="817"/>
      <c r="E3845" s="817"/>
      <c r="F3845" s="819"/>
      <c r="G3845" s="822"/>
      <c r="H3845" s="823"/>
      <c r="I3845" s="824"/>
      <c r="J3845" s="813"/>
      <c r="K3845" s="824"/>
    </row>
    <row r="3846" spans="1:11">
      <c r="A3846" s="444"/>
      <c r="B3846" s="421"/>
      <c r="C3846" s="421"/>
      <c r="D3846" s="421"/>
      <c r="E3846" s="421"/>
      <c r="F3846" s="422"/>
      <c r="G3846" s="827"/>
      <c r="H3846" s="828"/>
      <c r="I3846" s="457"/>
      <c r="J3846" s="458"/>
      <c r="K3846" s="426"/>
    </row>
    <row r="3847" spans="1:11">
      <c r="A3847" s="444"/>
      <c r="B3847" s="421"/>
      <c r="C3847" s="421"/>
      <c r="D3847" s="421"/>
      <c r="E3847" s="421"/>
      <c r="F3847" s="422"/>
      <c r="G3847" s="827"/>
      <c r="H3847" s="828"/>
      <c r="I3847" s="457"/>
      <c r="J3847" s="458"/>
      <c r="K3847" s="426"/>
    </row>
    <row r="3848" spans="1:11">
      <c r="A3848" s="444"/>
      <c r="B3848" s="421"/>
      <c r="C3848" s="421"/>
      <c r="D3848" s="421"/>
      <c r="E3848" s="421"/>
      <c r="F3848" s="422"/>
      <c r="G3848" s="827"/>
      <c r="H3848" s="828"/>
      <c r="I3848" s="457"/>
      <c r="J3848" s="458"/>
      <c r="K3848" s="426"/>
    </row>
    <row r="3849" spans="1:11">
      <c r="A3849" s="445"/>
      <c r="B3849" s="429"/>
      <c r="C3849" s="429"/>
      <c r="D3849" s="429"/>
      <c r="E3849" s="429"/>
      <c r="F3849" s="430"/>
      <c r="G3849" s="831"/>
      <c r="H3849" s="832"/>
      <c r="I3849" s="460"/>
      <c r="J3849" s="461"/>
      <c r="K3849" s="434"/>
    </row>
    <row r="3850" spans="1:11">
      <c r="A3850" s="833" t="s">
        <v>1275</v>
      </c>
      <c r="B3850" s="834"/>
      <c r="C3850" s="834"/>
      <c r="D3850" s="834"/>
      <c r="E3850" s="834"/>
      <c r="F3850" s="834"/>
      <c r="G3850" s="834"/>
      <c r="H3850" s="834"/>
      <c r="I3850" s="834"/>
      <c r="J3850" s="835"/>
      <c r="K3850" s="459"/>
    </row>
    <row r="3851" spans="1:11">
      <c r="A3851" s="814" t="s">
        <v>1276</v>
      </c>
      <c r="B3851" s="869"/>
      <c r="C3851" s="872" t="s">
        <v>1277</v>
      </c>
      <c r="D3851" s="462" t="s">
        <v>984</v>
      </c>
      <c r="E3851" s="874" t="s">
        <v>889</v>
      </c>
      <c r="F3851" s="874"/>
      <c r="G3851" s="875"/>
      <c r="H3851" s="876" t="s">
        <v>1278</v>
      </c>
      <c r="I3851" s="877"/>
      <c r="J3851" s="878"/>
      <c r="K3851" s="829" t="s">
        <v>1279</v>
      </c>
    </row>
    <row r="3852" spans="1:11">
      <c r="A3852" s="870"/>
      <c r="B3852" s="871"/>
      <c r="C3852" s="873"/>
      <c r="D3852" s="464"/>
      <c r="E3852" s="463" t="s">
        <v>1280</v>
      </c>
      <c r="F3852" s="465" t="s">
        <v>1281</v>
      </c>
      <c r="G3852" s="466" t="s">
        <v>1282</v>
      </c>
      <c r="H3852" s="463" t="s">
        <v>1280</v>
      </c>
      <c r="I3852" s="465" t="s">
        <v>1281</v>
      </c>
      <c r="J3852" s="465" t="s">
        <v>1282</v>
      </c>
      <c r="K3852" s="830"/>
    </row>
    <row r="3853" spans="1:11">
      <c r="A3853" s="467"/>
      <c r="B3853" s="414"/>
      <c r="C3853" s="468"/>
      <c r="D3853" s="469"/>
      <c r="E3853" s="470"/>
      <c r="F3853" s="471"/>
      <c r="G3853" s="472"/>
      <c r="H3853" s="456"/>
      <c r="I3853" s="456"/>
      <c r="J3853" s="473"/>
      <c r="K3853" s="455"/>
    </row>
    <row r="3854" spans="1:11">
      <c r="A3854" s="444"/>
      <c r="B3854" s="421"/>
      <c r="C3854" s="468"/>
      <c r="D3854" s="474"/>
      <c r="E3854" s="475"/>
      <c r="F3854" s="476"/>
      <c r="G3854" s="477"/>
      <c r="H3854" s="456"/>
      <c r="I3854" s="456"/>
      <c r="J3854" s="473"/>
      <c r="K3854" s="426"/>
    </row>
    <row r="3855" spans="1:11">
      <c r="A3855" s="444"/>
      <c r="B3855" s="421"/>
      <c r="C3855" s="468"/>
      <c r="D3855" s="474"/>
      <c r="E3855" s="475"/>
      <c r="F3855" s="476"/>
      <c r="G3855" s="477"/>
      <c r="H3855" s="456"/>
      <c r="I3855" s="456"/>
      <c r="J3855" s="473"/>
      <c r="K3855" s="426"/>
    </row>
    <row r="3856" spans="1:11">
      <c r="A3856" s="445"/>
      <c r="B3856" s="429"/>
      <c r="C3856" s="478"/>
      <c r="D3856" s="479"/>
      <c r="E3856" s="480"/>
      <c r="F3856" s="481"/>
      <c r="G3856" s="482"/>
      <c r="H3856" s="456"/>
      <c r="I3856" s="456"/>
      <c r="J3856" s="473"/>
      <c r="K3856" s="434"/>
    </row>
    <row r="3857" spans="1:11">
      <c r="A3857" s="811" t="s">
        <v>1283</v>
      </c>
      <c r="B3857" s="809"/>
      <c r="C3857" s="809"/>
      <c r="D3857" s="812"/>
      <c r="E3857" s="809"/>
      <c r="F3857" s="809"/>
      <c r="G3857" s="809"/>
      <c r="H3857" s="809"/>
      <c r="I3857" s="809"/>
      <c r="J3857" s="810"/>
      <c r="K3857" s="459"/>
    </row>
    <row r="3858" spans="1:11">
      <c r="A3858" s="808" t="s">
        <v>1284</v>
      </c>
      <c r="B3858" s="809"/>
      <c r="C3858" s="809"/>
      <c r="D3858" s="809"/>
      <c r="E3858" s="809"/>
      <c r="F3858" s="809"/>
      <c r="G3858" s="809"/>
      <c r="H3858" s="809"/>
      <c r="I3858" s="809"/>
      <c r="J3858" s="810"/>
      <c r="K3858" s="449">
        <v>3.62</v>
      </c>
    </row>
    <row r="3859" spans="1:11">
      <c r="A3859" s="808" t="s">
        <v>1225</v>
      </c>
      <c r="B3859" s="809"/>
      <c r="C3859" s="809"/>
      <c r="D3859" s="809"/>
      <c r="E3859" s="809"/>
      <c r="F3859" s="809"/>
      <c r="G3859" s="809"/>
      <c r="H3859" s="809"/>
      <c r="I3859" s="809"/>
      <c r="J3859" s="810"/>
      <c r="K3859" s="459"/>
    </row>
    <row r="3860" spans="1:11">
      <c r="A3860" s="808" t="s">
        <v>1285</v>
      </c>
      <c r="B3860" s="809"/>
      <c r="C3860" s="809"/>
      <c r="D3860" s="809"/>
      <c r="E3860" s="809"/>
      <c r="F3860" s="809"/>
      <c r="G3860" s="809"/>
      <c r="H3860" s="809"/>
      <c r="I3860" s="809"/>
      <c r="J3860" s="810"/>
      <c r="K3860" s="459"/>
    </row>
    <row r="3863" spans="1:11">
      <c r="A3863" s="937" t="s">
        <v>1226</v>
      </c>
      <c r="B3863" s="938"/>
      <c r="C3863" s="938"/>
      <c r="D3863" s="938"/>
      <c r="E3863" s="938"/>
      <c r="F3863" s="938"/>
      <c r="G3863" s="938"/>
      <c r="H3863" s="938"/>
      <c r="I3863" s="938"/>
      <c r="J3863" s="938"/>
      <c r="K3863" s="939"/>
    </row>
    <row r="3864" spans="1:11">
      <c r="A3864" s="393" t="s">
        <v>1227</v>
      </c>
      <c r="B3864" s="394"/>
      <c r="C3864" s="940"/>
      <c r="D3864" s="940"/>
      <c r="E3864" s="940"/>
      <c r="F3864" s="940"/>
      <c r="G3864" s="940"/>
      <c r="H3864" s="940"/>
      <c r="I3864" s="940"/>
      <c r="J3864" s="940"/>
      <c r="K3864" s="941"/>
    </row>
    <row r="3865" spans="1:11">
      <c r="A3865" s="393" t="s">
        <v>1228</v>
      </c>
      <c r="B3865" s="394"/>
      <c r="C3865" s="395" t="s">
        <v>1229</v>
      </c>
      <c r="E3865" s="942"/>
      <c r="F3865" s="942"/>
      <c r="G3865" s="942"/>
      <c r="H3865" s="397"/>
      <c r="I3865" s="395" t="s">
        <v>1230</v>
      </c>
      <c r="J3865" s="943"/>
      <c r="K3865" s="944"/>
    </row>
    <row r="3866" spans="1:11">
      <c r="A3866" s="398" t="s">
        <v>1231</v>
      </c>
      <c r="B3866" s="399" t="s">
        <v>1514</v>
      </c>
      <c r="C3866" s="400"/>
      <c r="D3866" s="400"/>
      <c r="E3866" s="400"/>
      <c r="F3866" s="400"/>
      <c r="G3866" s="400"/>
      <c r="H3866" s="400"/>
      <c r="I3866" s="400"/>
      <c r="J3866" s="400"/>
      <c r="K3866" s="401"/>
    </row>
    <row r="3867" spans="1:11">
      <c r="A3867" s="402" t="s">
        <v>1233</v>
      </c>
      <c r="B3867" s="403"/>
      <c r="D3867" s="404"/>
      <c r="E3867" s="404"/>
      <c r="F3867" s="404"/>
      <c r="G3867" s="404"/>
      <c r="H3867" s="404"/>
      <c r="I3867" s="405"/>
      <c r="J3867" s="406" t="s">
        <v>1234</v>
      </c>
      <c r="K3867" s="407"/>
    </row>
    <row r="3868" spans="1:11">
      <c r="A3868" s="929" t="s">
        <v>1334</v>
      </c>
      <c r="B3868" s="930"/>
      <c r="C3868" s="930"/>
      <c r="D3868" s="930"/>
      <c r="E3868" s="930"/>
      <c r="F3868" s="930"/>
      <c r="G3868" s="930"/>
      <c r="H3868" s="930"/>
      <c r="I3868" s="931"/>
      <c r="J3868" s="408" t="s">
        <v>1236</v>
      </c>
      <c r="K3868" s="407" t="s">
        <v>1310</v>
      </c>
    </row>
    <row r="3869" spans="1:11">
      <c r="A3869" s="870" t="s">
        <v>1238</v>
      </c>
      <c r="B3869" s="932"/>
      <c r="C3869" s="815"/>
      <c r="D3869" s="815"/>
      <c r="E3869" s="869"/>
      <c r="F3869" s="409" t="s">
        <v>1239</v>
      </c>
      <c r="G3869" s="933" t="s">
        <v>1240</v>
      </c>
      <c r="H3869" s="934"/>
      <c r="I3869" s="830" t="s">
        <v>1241</v>
      </c>
      <c r="J3869" s="830"/>
      <c r="K3869" s="925" t="s">
        <v>1242</v>
      </c>
    </row>
    <row r="3870" spans="1:11">
      <c r="A3870" s="870"/>
      <c r="B3870" s="932"/>
      <c r="C3870" s="932"/>
      <c r="D3870" s="932"/>
      <c r="E3870" s="871"/>
      <c r="F3870" s="409"/>
      <c r="G3870" s="409" t="s">
        <v>1243</v>
      </c>
      <c r="H3870" s="410" t="s">
        <v>1244</v>
      </c>
      <c r="I3870" s="497" t="s">
        <v>1245</v>
      </c>
      <c r="J3870" s="497" t="s">
        <v>1244</v>
      </c>
      <c r="K3870" s="926"/>
    </row>
    <row r="3871" spans="1:11">
      <c r="A3871" s="412">
        <v>30007</v>
      </c>
      <c r="B3871" s="413" t="s">
        <v>1382</v>
      </c>
      <c r="C3871" s="413"/>
      <c r="D3871" s="413"/>
      <c r="E3871" s="414"/>
      <c r="F3871" s="415">
        <v>1</v>
      </c>
      <c r="G3871" s="416">
        <v>0.91</v>
      </c>
      <c r="H3871" s="417">
        <v>0.09</v>
      </c>
      <c r="I3871" s="426">
        <v>431.82</v>
      </c>
      <c r="J3871" s="426">
        <v>201.84</v>
      </c>
      <c r="K3871" s="419">
        <v>411.11</v>
      </c>
    </row>
    <row r="3872" spans="1:11">
      <c r="A3872" s="483">
        <v>30043</v>
      </c>
      <c r="B3872" s="421" t="s">
        <v>1383</v>
      </c>
      <c r="C3872" s="421"/>
      <c r="D3872" s="421"/>
      <c r="E3872" s="422"/>
      <c r="F3872" s="423">
        <v>1</v>
      </c>
      <c r="G3872" s="484">
        <v>1</v>
      </c>
      <c r="H3872" s="485">
        <v>0</v>
      </c>
      <c r="I3872" s="426">
        <v>125.65</v>
      </c>
      <c r="J3872" s="426">
        <v>8.02</v>
      </c>
      <c r="K3872" s="486">
        <v>125.65</v>
      </c>
    </row>
    <row r="3873" spans="1:11">
      <c r="A3873" s="483">
        <v>30020</v>
      </c>
      <c r="B3873" s="421" t="s">
        <v>1319</v>
      </c>
      <c r="C3873" s="421"/>
      <c r="D3873" s="421"/>
      <c r="E3873" s="422"/>
      <c r="F3873" s="423">
        <v>1</v>
      </c>
      <c r="G3873" s="484">
        <v>1</v>
      </c>
      <c r="H3873" s="485">
        <v>0</v>
      </c>
      <c r="I3873" s="426">
        <v>51.4</v>
      </c>
      <c r="J3873" s="426">
        <v>34.61</v>
      </c>
      <c r="K3873" s="486">
        <v>51.4</v>
      </c>
    </row>
    <row r="3874" spans="1:11">
      <c r="A3874" s="483">
        <v>30022</v>
      </c>
      <c r="B3874" s="421" t="s">
        <v>1384</v>
      </c>
      <c r="C3874" s="421"/>
      <c r="D3874" s="421"/>
      <c r="E3874" s="422"/>
      <c r="F3874" s="423">
        <v>1</v>
      </c>
      <c r="G3874" s="484">
        <v>1</v>
      </c>
      <c r="H3874" s="485">
        <v>0</v>
      </c>
      <c r="I3874" s="426">
        <v>60.1</v>
      </c>
      <c r="J3874" s="426">
        <v>39.61</v>
      </c>
      <c r="K3874" s="486">
        <v>60.1</v>
      </c>
    </row>
    <row r="3875" spans="1:11">
      <c r="A3875" s="483">
        <v>30025</v>
      </c>
      <c r="B3875" s="421" t="s">
        <v>1385</v>
      </c>
      <c r="C3875" s="421"/>
      <c r="D3875" s="421"/>
      <c r="E3875" s="422"/>
      <c r="F3875" s="423">
        <v>1</v>
      </c>
      <c r="G3875" s="484">
        <v>1</v>
      </c>
      <c r="H3875" s="485">
        <v>0</v>
      </c>
      <c r="I3875" s="426">
        <v>494.54</v>
      </c>
      <c r="J3875" s="426">
        <v>263.12</v>
      </c>
      <c r="K3875" s="486">
        <v>494.54</v>
      </c>
    </row>
    <row r="3876" spans="1:11" ht="23.25" customHeight="1">
      <c r="A3876" s="420"/>
      <c r="B3876" s="421"/>
      <c r="C3876" s="421"/>
      <c r="D3876" s="421"/>
      <c r="E3876" s="422"/>
      <c r="F3876" s="423"/>
      <c r="G3876" s="424"/>
      <c r="H3876" s="425"/>
      <c r="I3876" s="426"/>
      <c r="J3876" s="426"/>
      <c r="K3876" s="427"/>
    </row>
    <row r="3877" spans="1:11">
      <c r="A3877" s="420"/>
      <c r="B3877" s="421"/>
      <c r="C3877" s="421"/>
      <c r="D3877" s="421"/>
      <c r="E3877" s="422"/>
      <c r="F3877" s="423"/>
      <c r="G3877" s="424"/>
      <c r="H3877" s="425"/>
      <c r="I3877" s="426"/>
      <c r="J3877" s="426"/>
      <c r="K3877" s="427"/>
    </row>
    <row r="3878" spans="1:11">
      <c r="A3878" s="428"/>
      <c r="B3878" s="429"/>
      <c r="C3878" s="429"/>
      <c r="D3878" s="429"/>
      <c r="E3878" s="430"/>
      <c r="F3878" s="431"/>
      <c r="G3878" s="432"/>
      <c r="H3878" s="433"/>
      <c r="I3878" s="434"/>
      <c r="J3878" s="434"/>
      <c r="K3878" s="435"/>
    </row>
    <row r="3879" spans="1:11" s="194" customFormat="1">
      <c r="A3879" s="935" t="s">
        <v>1247</v>
      </c>
      <c r="B3879" s="936"/>
      <c r="C3879" s="936"/>
      <c r="D3879" s="936"/>
      <c r="E3879" s="936"/>
      <c r="F3879" s="834"/>
      <c r="G3879" s="834"/>
      <c r="H3879" s="834"/>
      <c r="I3879" s="834"/>
      <c r="J3879" s="835"/>
      <c r="K3879" s="436">
        <v>1142.8</v>
      </c>
    </row>
    <row r="3880" spans="1:11" s="194" customFormat="1">
      <c r="A3880" s="814" t="s">
        <v>1248</v>
      </c>
      <c r="B3880" s="815"/>
      <c r="C3880" s="815"/>
      <c r="D3880" s="815"/>
      <c r="E3880" s="815"/>
      <c r="F3880" s="437"/>
      <c r="G3880" s="437"/>
      <c r="H3880" s="921" t="s">
        <v>1239</v>
      </c>
      <c r="I3880" s="923" t="s">
        <v>1249</v>
      </c>
      <c r="J3880" s="925" t="s">
        <v>1250</v>
      </c>
      <c r="K3880" s="925" t="s">
        <v>1242</v>
      </c>
    </row>
    <row r="3881" spans="1:11" s="194" customFormat="1" ht="15">
      <c r="A3881" s="816"/>
      <c r="B3881" s="817"/>
      <c r="C3881" s="817"/>
      <c r="D3881" s="817"/>
      <c r="E3881" s="817"/>
      <c r="F3881" s="438"/>
      <c r="G3881" s="666"/>
      <c r="H3881" s="922"/>
      <c r="I3881" s="924"/>
      <c r="J3881" s="926"/>
      <c r="K3881" s="926"/>
    </row>
    <row r="3882" spans="1:11" s="194" customFormat="1">
      <c r="A3882" s="439">
        <v>20002</v>
      </c>
      <c r="B3882" s="927" t="s">
        <v>1251</v>
      </c>
      <c r="C3882" s="927"/>
      <c r="D3882" s="927"/>
      <c r="E3882" s="927"/>
      <c r="F3882" s="927"/>
      <c r="G3882" s="928"/>
      <c r="H3882" s="440">
        <v>1</v>
      </c>
      <c r="I3882" s="441" t="s">
        <v>1252</v>
      </c>
      <c r="J3882" s="442">
        <v>24.3</v>
      </c>
      <c r="K3882" s="442">
        <v>24.3</v>
      </c>
    </row>
    <row r="3883" spans="1:11" s="194" customFormat="1">
      <c r="A3883" s="443">
        <v>20031</v>
      </c>
      <c r="B3883" s="919" t="s">
        <v>1253</v>
      </c>
      <c r="C3883" s="919"/>
      <c r="D3883" s="919"/>
      <c r="E3883" s="919"/>
      <c r="F3883" s="919"/>
      <c r="G3883" s="920"/>
      <c r="H3883" s="440">
        <v>4</v>
      </c>
      <c r="I3883" s="441" t="s">
        <v>1252</v>
      </c>
      <c r="J3883" s="442">
        <v>13.64</v>
      </c>
      <c r="K3883" s="442">
        <v>54.56</v>
      </c>
    </row>
    <row r="3884" spans="1:11" s="194" customFormat="1">
      <c r="A3884" s="443">
        <v>11</v>
      </c>
      <c r="B3884" s="919" t="s">
        <v>1255</v>
      </c>
      <c r="C3884" s="919"/>
      <c r="D3884" s="919"/>
      <c r="E3884" s="919"/>
      <c r="F3884" s="919"/>
      <c r="G3884" s="920"/>
      <c r="H3884" s="440">
        <v>1.1200000000000001</v>
      </c>
      <c r="I3884" s="441" t="s">
        <v>1256</v>
      </c>
      <c r="J3884" s="442">
        <v>0</v>
      </c>
      <c r="K3884" s="442">
        <v>0.88</v>
      </c>
    </row>
    <row r="3885" spans="1:11" s="194" customFormat="1">
      <c r="A3885" s="443">
        <v>12</v>
      </c>
      <c r="B3885" s="919" t="s">
        <v>1258</v>
      </c>
      <c r="C3885" s="919"/>
      <c r="D3885" s="919"/>
      <c r="E3885" s="919"/>
      <c r="F3885" s="919"/>
      <c r="G3885" s="920"/>
      <c r="H3885" s="440">
        <v>9.6</v>
      </c>
      <c r="I3885" s="441" t="s">
        <v>1256</v>
      </c>
      <c r="J3885" s="442">
        <v>0</v>
      </c>
      <c r="K3885" s="442">
        <v>7.57</v>
      </c>
    </row>
    <row r="3886" spans="1:11" s="194" customFormat="1">
      <c r="A3886" s="443">
        <v>13</v>
      </c>
      <c r="B3886" s="919" t="s">
        <v>1260</v>
      </c>
      <c r="C3886" s="919"/>
      <c r="D3886" s="919"/>
      <c r="E3886" s="919"/>
      <c r="F3886" s="919"/>
      <c r="G3886" s="920"/>
      <c r="H3886" s="440">
        <v>4.79</v>
      </c>
      <c r="I3886" s="441" t="s">
        <v>1256</v>
      </c>
      <c r="J3886" s="442">
        <v>0</v>
      </c>
      <c r="K3886" s="442">
        <v>3.77</v>
      </c>
    </row>
    <row r="3887" spans="1:11">
      <c r="A3887" s="443">
        <v>14</v>
      </c>
      <c r="B3887" s="919" t="s">
        <v>1262</v>
      </c>
      <c r="C3887" s="919"/>
      <c r="D3887" s="919"/>
      <c r="E3887" s="919"/>
      <c r="F3887" s="919"/>
      <c r="G3887" s="920"/>
      <c r="H3887" s="440">
        <v>5</v>
      </c>
      <c r="I3887" s="441" t="s">
        <v>1256</v>
      </c>
      <c r="J3887" s="442">
        <v>0</v>
      </c>
      <c r="K3887" s="442">
        <v>3.94</v>
      </c>
    </row>
    <row r="3888" spans="1:11" ht="15.75" customHeight="1">
      <c r="A3888" s="444"/>
      <c r="B3888" s="919"/>
      <c r="C3888" s="919"/>
      <c r="D3888" s="919"/>
      <c r="E3888" s="919"/>
      <c r="F3888" s="919"/>
      <c r="G3888" s="920"/>
      <c r="H3888" s="440"/>
      <c r="I3888" s="441"/>
      <c r="J3888" s="426"/>
      <c r="K3888" s="426"/>
    </row>
    <row r="3889" spans="1:11" ht="21.75" customHeight="1">
      <c r="A3889" s="445"/>
      <c r="B3889" s="879"/>
      <c r="C3889" s="879"/>
      <c r="D3889" s="879"/>
      <c r="E3889" s="879"/>
      <c r="F3889" s="879"/>
      <c r="G3889" s="880"/>
      <c r="H3889" s="446"/>
      <c r="I3889" s="447"/>
      <c r="J3889" s="434"/>
      <c r="K3889" s="434"/>
    </row>
    <row r="3890" spans="1:11" ht="15">
      <c r="A3890" s="448"/>
      <c r="C3890" s="667"/>
      <c r="D3890" s="833" t="s">
        <v>1263</v>
      </c>
      <c r="E3890" s="834"/>
      <c r="F3890" s="834"/>
      <c r="G3890" s="834"/>
      <c r="H3890" s="834"/>
      <c r="I3890" s="834"/>
      <c r="J3890" s="835"/>
      <c r="K3890" s="449">
        <v>95.02</v>
      </c>
    </row>
    <row r="3891" spans="1:11">
      <c r="A3891" s="448" t="s">
        <v>1264</v>
      </c>
      <c r="B3891" s="437"/>
      <c r="C3891" s="450">
        <v>34.587500000000006</v>
      </c>
      <c r="D3891" s="881" t="s">
        <v>1265</v>
      </c>
      <c r="E3891" s="882"/>
      <c r="F3891" s="882"/>
      <c r="G3891" s="882"/>
      <c r="H3891" s="882"/>
      <c r="I3891" s="882"/>
      <c r="J3891" s="883"/>
      <c r="K3891" s="449">
        <v>1237.82</v>
      </c>
    </row>
    <row r="3892" spans="1:11">
      <c r="A3892" s="451"/>
      <c r="B3892" s="437"/>
      <c r="C3892" s="452"/>
      <c r="D3892" s="918" t="s">
        <v>1266</v>
      </c>
      <c r="E3892" s="918"/>
      <c r="F3892" s="834"/>
      <c r="G3892" s="834"/>
      <c r="H3892" s="834"/>
      <c r="I3892" s="834"/>
      <c r="J3892" s="835"/>
      <c r="K3892" s="449">
        <v>35.78</v>
      </c>
    </row>
    <row r="3893" spans="1:11">
      <c r="A3893" s="814" t="s">
        <v>1267</v>
      </c>
      <c r="B3893" s="815"/>
      <c r="C3893" s="815"/>
      <c r="D3893" s="815"/>
      <c r="E3893" s="815"/>
      <c r="F3893" s="818"/>
      <c r="G3893" s="820" t="s">
        <v>1268</v>
      </c>
      <c r="H3893" s="821"/>
      <c r="I3893" s="824" t="s">
        <v>1249</v>
      </c>
      <c r="J3893" s="813" t="s">
        <v>1269</v>
      </c>
      <c r="K3893" s="813" t="s">
        <v>1270</v>
      </c>
    </row>
    <row r="3894" spans="1:11">
      <c r="A3894" s="816"/>
      <c r="B3894" s="817"/>
      <c r="C3894" s="817"/>
      <c r="D3894" s="817"/>
      <c r="E3894" s="817"/>
      <c r="F3894" s="819"/>
      <c r="G3894" s="822"/>
      <c r="H3894" s="823"/>
      <c r="I3894" s="824"/>
      <c r="J3894" s="813"/>
      <c r="K3894" s="824"/>
    </row>
    <row r="3895" spans="1:11">
      <c r="A3895" s="443">
        <v>10020</v>
      </c>
      <c r="B3895" s="421" t="s">
        <v>1386</v>
      </c>
      <c r="C3895" s="421"/>
      <c r="D3895" s="421"/>
      <c r="E3895" s="421"/>
      <c r="F3895" s="414"/>
      <c r="G3895" s="825">
        <v>124.512</v>
      </c>
      <c r="H3895" s="826"/>
      <c r="I3895" s="453" t="s">
        <v>1295</v>
      </c>
      <c r="J3895" s="442">
        <v>0.27</v>
      </c>
      <c r="K3895" s="418">
        <v>33.61</v>
      </c>
    </row>
    <row r="3896" spans="1:11">
      <c r="A3896" s="443">
        <v>10032</v>
      </c>
      <c r="B3896" s="421" t="s">
        <v>1387</v>
      </c>
      <c r="C3896" s="421"/>
      <c r="D3896" s="421"/>
      <c r="E3896" s="421"/>
      <c r="F3896" s="422"/>
      <c r="G3896" s="827">
        <v>19.660799999999998</v>
      </c>
      <c r="H3896" s="828"/>
      <c r="I3896" s="457" t="s">
        <v>1295</v>
      </c>
      <c r="J3896" s="442">
        <v>6</v>
      </c>
      <c r="K3896" s="442">
        <v>117.96</v>
      </c>
    </row>
    <row r="3897" spans="1:11">
      <c r="A3897" s="443">
        <v>10081</v>
      </c>
      <c r="B3897" s="421" t="s">
        <v>1388</v>
      </c>
      <c r="C3897" s="421"/>
      <c r="D3897" s="421"/>
      <c r="E3897" s="421"/>
      <c r="F3897" s="422"/>
      <c r="G3897" s="827">
        <v>0.58113599999999999</v>
      </c>
      <c r="H3897" s="828"/>
      <c r="I3897" s="457" t="s">
        <v>1310</v>
      </c>
      <c r="J3897" s="442">
        <v>106.66</v>
      </c>
      <c r="K3897" s="442">
        <v>61.98</v>
      </c>
    </row>
    <row r="3898" spans="1:11">
      <c r="A3898" s="443">
        <v>10082</v>
      </c>
      <c r="B3898" s="421" t="s">
        <v>1370</v>
      </c>
      <c r="C3898" s="421"/>
      <c r="D3898" s="421"/>
      <c r="E3898" s="421"/>
      <c r="F3898" s="422"/>
      <c r="G3898" s="827">
        <v>0.56603999999999999</v>
      </c>
      <c r="H3898" s="828"/>
      <c r="I3898" s="457" t="s">
        <v>1310</v>
      </c>
      <c r="J3898" s="442">
        <v>93.53</v>
      </c>
      <c r="K3898" s="442">
        <v>52.94</v>
      </c>
    </row>
    <row r="3899" spans="1:11">
      <c r="A3899" s="443">
        <v>10094</v>
      </c>
      <c r="B3899" s="421" t="s">
        <v>1389</v>
      </c>
      <c r="C3899" s="421"/>
      <c r="D3899" s="421"/>
      <c r="E3899" s="421"/>
      <c r="F3899" s="422"/>
      <c r="G3899" s="827">
        <v>0.27923999999999999</v>
      </c>
      <c r="H3899" s="828"/>
      <c r="I3899" s="457" t="s">
        <v>1310</v>
      </c>
      <c r="J3899" s="442">
        <v>103.31</v>
      </c>
      <c r="K3899" s="442">
        <v>28.84</v>
      </c>
    </row>
    <row r="3900" spans="1:11">
      <c r="A3900" s="444"/>
      <c r="B3900" s="421"/>
      <c r="C3900" s="421"/>
      <c r="D3900" s="421"/>
      <c r="E3900" s="421"/>
      <c r="F3900" s="422"/>
      <c r="G3900" s="827"/>
      <c r="H3900" s="828"/>
      <c r="I3900" s="457"/>
      <c r="J3900" s="458"/>
      <c r="K3900" s="426"/>
    </row>
    <row r="3901" spans="1:11">
      <c r="A3901" s="833" t="s">
        <v>1271</v>
      </c>
      <c r="B3901" s="834"/>
      <c r="C3901" s="834"/>
      <c r="D3901" s="834"/>
      <c r="E3901" s="834"/>
      <c r="F3901" s="834"/>
      <c r="G3901" s="834"/>
      <c r="H3901" s="834"/>
      <c r="I3901" s="834"/>
      <c r="J3901" s="835"/>
      <c r="K3901" s="449">
        <v>295.33</v>
      </c>
    </row>
    <row r="3902" spans="1:11">
      <c r="A3902" s="814" t="s">
        <v>1272</v>
      </c>
      <c r="B3902" s="815"/>
      <c r="C3902" s="815"/>
      <c r="D3902" s="815"/>
      <c r="E3902" s="815"/>
      <c r="F3902" s="818"/>
      <c r="G3902" s="820" t="s">
        <v>1268</v>
      </c>
      <c r="H3902" s="821"/>
      <c r="I3902" s="824" t="s">
        <v>1249</v>
      </c>
      <c r="J3902" s="813" t="s">
        <v>1269</v>
      </c>
      <c r="K3902" s="813" t="s">
        <v>1270</v>
      </c>
    </row>
    <row r="3903" spans="1:11">
      <c r="A3903" s="816"/>
      <c r="B3903" s="817"/>
      <c r="C3903" s="817"/>
      <c r="D3903" s="817"/>
      <c r="E3903" s="817"/>
      <c r="F3903" s="819"/>
      <c r="G3903" s="822"/>
      <c r="H3903" s="823"/>
      <c r="I3903" s="824"/>
      <c r="J3903" s="813"/>
      <c r="K3903" s="824"/>
    </row>
    <row r="3904" spans="1:11">
      <c r="A3904" s="444"/>
      <c r="B3904" s="421"/>
      <c r="C3904" s="421"/>
      <c r="D3904" s="421"/>
      <c r="E3904" s="421"/>
      <c r="F3904" s="422"/>
      <c r="G3904" s="827"/>
      <c r="H3904" s="828"/>
      <c r="I3904" s="457"/>
      <c r="J3904" s="458"/>
      <c r="K3904" s="426"/>
    </row>
    <row r="3905" spans="1:11">
      <c r="A3905" s="444"/>
      <c r="B3905" s="421"/>
      <c r="C3905" s="421"/>
      <c r="D3905" s="421"/>
      <c r="E3905" s="421"/>
      <c r="F3905" s="422"/>
      <c r="G3905" s="827"/>
      <c r="H3905" s="828"/>
      <c r="I3905" s="457"/>
      <c r="J3905" s="458"/>
      <c r="K3905" s="426"/>
    </row>
    <row r="3906" spans="1:11">
      <c r="A3906" s="444"/>
      <c r="B3906" s="421"/>
      <c r="C3906" s="421"/>
      <c r="D3906" s="421"/>
      <c r="E3906" s="421"/>
      <c r="F3906" s="422"/>
      <c r="G3906" s="827"/>
      <c r="H3906" s="828"/>
      <c r="I3906" s="457"/>
      <c r="J3906" s="458"/>
      <c r="K3906" s="426"/>
    </row>
    <row r="3907" spans="1:11">
      <c r="A3907" s="445"/>
      <c r="B3907" s="429"/>
      <c r="C3907" s="429"/>
      <c r="D3907" s="429"/>
      <c r="E3907" s="429"/>
      <c r="F3907" s="430"/>
      <c r="G3907" s="831"/>
      <c r="H3907" s="832"/>
      <c r="I3907" s="460"/>
      <c r="J3907" s="461"/>
      <c r="K3907" s="434"/>
    </row>
    <row r="3908" spans="1:11">
      <c r="A3908" s="833" t="s">
        <v>1273</v>
      </c>
      <c r="B3908" s="834"/>
      <c r="C3908" s="834"/>
      <c r="D3908" s="834"/>
      <c r="E3908" s="834"/>
      <c r="F3908" s="834"/>
      <c r="G3908" s="834"/>
      <c r="H3908" s="834"/>
      <c r="I3908" s="834"/>
      <c r="J3908" s="835"/>
      <c r="K3908" s="459"/>
    </row>
    <row r="3909" spans="1:11">
      <c r="A3909" s="814" t="s">
        <v>1274</v>
      </c>
      <c r="B3909" s="815"/>
      <c r="C3909" s="815"/>
      <c r="D3909" s="815"/>
      <c r="E3909" s="815"/>
      <c r="F3909" s="818"/>
      <c r="G3909" s="820" t="s">
        <v>1268</v>
      </c>
      <c r="H3909" s="821"/>
      <c r="I3909" s="824" t="s">
        <v>1249</v>
      </c>
      <c r="J3909" s="813" t="s">
        <v>1269</v>
      </c>
      <c r="K3909" s="813" t="s">
        <v>1270</v>
      </c>
    </row>
    <row r="3910" spans="1:11">
      <c r="A3910" s="816"/>
      <c r="B3910" s="817"/>
      <c r="C3910" s="817"/>
      <c r="D3910" s="817"/>
      <c r="E3910" s="817"/>
      <c r="F3910" s="819"/>
      <c r="G3910" s="822"/>
      <c r="H3910" s="823"/>
      <c r="I3910" s="824"/>
      <c r="J3910" s="813"/>
      <c r="K3910" s="824"/>
    </row>
    <row r="3911" spans="1:11">
      <c r="A3911" s="444"/>
      <c r="B3911" s="421"/>
      <c r="C3911" s="421"/>
      <c r="D3911" s="421"/>
      <c r="E3911" s="421"/>
      <c r="F3911" s="422"/>
      <c r="G3911" s="827"/>
      <c r="H3911" s="828"/>
      <c r="I3911" s="457"/>
      <c r="J3911" s="458"/>
      <c r="K3911" s="426"/>
    </row>
    <row r="3912" spans="1:11">
      <c r="A3912" s="444"/>
      <c r="B3912" s="421"/>
      <c r="C3912" s="421"/>
      <c r="D3912" s="421"/>
      <c r="E3912" s="421"/>
      <c r="F3912" s="422"/>
      <c r="G3912" s="827"/>
      <c r="H3912" s="828"/>
      <c r="I3912" s="457"/>
      <c r="J3912" s="458"/>
      <c r="K3912" s="426"/>
    </row>
    <row r="3913" spans="1:11">
      <c r="A3913" s="444"/>
      <c r="B3913" s="421"/>
      <c r="C3913" s="421"/>
      <c r="D3913" s="421"/>
      <c r="E3913" s="421"/>
      <c r="F3913" s="422"/>
      <c r="G3913" s="827"/>
      <c r="H3913" s="828"/>
      <c r="I3913" s="457"/>
      <c r="J3913" s="458"/>
      <c r="K3913" s="426"/>
    </row>
    <row r="3914" spans="1:11">
      <c r="A3914" s="445"/>
      <c r="B3914" s="429"/>
      <c r="C3914" s="429"/>
      <c r="D3914" s="429"/>
      <c r="E3914" s="429"/>
      <c r="F3914" s="430"/>
      <c r="G3914" s="831"/>
      <c r="H3914" s="832"/>
      <c r="I3914" s="460"/>
      <c r="J3914" s="461"/>
      <c r="K3914" s="434"/>
    </row>
    <row r="3915" spans="1:11">
      <c r="A3915" s="833" t="s">
        <v>1275</v>
      </c>
      <c r="B3915" s="834"/>
      <c r="C3915" s="834"/>
      <c r="D3915" s="834"/>
      <c r="E3915" s="834"/>
      <c r="F3915" s="834"/>
      <c r="G3915" s="834"/>
      <c r="H3915" s="834"/>
      <c r="I3915" s="834"/>
      <c r="J3915" s="835"/>
      <c r="K3915" s="459"/>
    </row>
    <row r="3916" spans="1:11">
      <c r="A3916" s="814" t="s">
        <v>1276</v>
      </c>
      <c r="B3916" s="869"/>
      <c r="C3916" s="872" t="s">
        <v>1277</v>
      </c>
      <c r="D3916" s="462" t="s">
        <v>984</v>
      </c>
      <c r="E3916" s="874" t="s">
        <v>889</v>
      </c>
      <c r="F3916" s="874"/>
      <c r="G3916" s="875"/>
      <c r="H3916" s="876" t="s">
        <v>1278</v>
      </c>
      <c r="I3916" s="877"/>
      <c r="J3916" s="878"/>
      <c r="K3916" s="829" t="s">
        <v>1279</v>
      </c>
    </row>
    <row r="3917" spans="1:11">
      <c r="A3917" s="870"/>
      <c r="B3917" s="871"/>
      <c r="C3917" s="873"/>
      <c r="D3917" s="464"/>
      <c r="E3917" s="463" t="s">
        <v>1280</v>
      </c>
      <c r="F3917" s="465" t="s">
        <v>1281</v>
      </c>
      <c r="G3917" s="466" t="s">
        <v>1282</v>
      </c>
      <c r="H3917" s="463" t="s">
        <v>1280</v>
      </c>
      <c r="I3917" s="465" t="s">
        <v>1281</v>
      </c>
      <c r="J3917" s="465" t="s">
        <v>1282</v>
      </c>
      <c r="K3917" s="830"/>
    </row>
    <row r="3918" spans="1:11">
      <c r="A3918" s="467"/>
      <c r="B3918" s="414"/>
      <c r="C3918" s="468"/>
      <c r="D3918" s="469"/>
      <c r="E3918" s="470"/>
      <c r="F3918" s="471"/>
      <c r="G3918" s="472"/>
      <c r="H3918" s="456"/>
      <c r="I3918" s="456"/>
      <c r="J3918" s="473"/>
      <c r="K3918" s="455"/>
    </row>
    <row r="3919" spans="1:11">
      <c r="A3919" s="444"/>
      <c r="B3919" s="421"/>
      <c r="C3919" s="468"/>
      <c r="D3919" s="474"/>
      <c r="E3919" s="475"/>
      <c r="F3919" s="476"/>
      <c r="G3919" s="477"/>
      <c r="H3919" s="456"/>
      <c r="I3919" s="456"/>
      <c r="J3919" s="473"/>
      <c r="K3919" s="426"/>
    </row>
    <row r="3920" spans="1:11">
      <c r="A3920" s="444"/>
      <c r="B3920" s="421"/>
      <c r="C3920" s="468"/>
      <c r="D3920" s="474"/>
      <c r="E3920" s="475"/>
      <c r="F3920" s="476"/>
      <c r="G3920" s="477"/>
      <c r="H3920" s="456"/>
      <c r="I3920" s="456"/>
      <c r="J3920" s="473"/>
      <c r="K3920" s="426"/>
    </row>
    <row r="3921" spans="1:11">
      <c r="A3921" s="445"/>
      <c r="B3921" s="429"/>
      <c r="C3921" s="478"/>
      <c r="D3921" s="479"/>
      <c r="E3921" s="480"/>
      <c r="F3921" s="481"/>
      <c r="G3921" s="482"/>
      <c r="H3921" s="456"/>
      <c r="I3921" s="456"/>
      <c r="J3921" s="473"/>
      <c r="K3921" s="434"/>
    </row>
    <row r="3922" spans="1:11">
      <c r="A3922" s="811" t="s">
        <v>1283</v>
      </c>
      <c r="B3922" s="809"/>
      <c r="C3922" s="809"/>
      <c r="D3922" s="812"/>
      <c r="E3922" s="809"/>
      <c r="F3922" s="809"/>
      <c r="G3922" s="809"/>
      <c r="H3922" s="809"/>
      <c r="I3922" s="809"/>
      <c r="J3922" s="810"/>
      <c r="K3922" s="459"/>
    </row>
    <row r="3923" spans="1:11">
      <c r="A3923" s="808" t="s">
        <v>1284</v>
      </c>
      <c r="B3923" s="809"/>
      <c r="C3923" s="809"/>
      <c r="D3923" s="809"/>
      <c r="E3923" s="809"/>
      <c r="F3923" s="809"/>
      <c r="G3923" s="809"/>
      <c r="H3923" s="809"/>
      <c r="I3923" s="809"/>
      <c r="J3923" s="810"/>
      <c r="K3923" s="449">
        <v>331.11</v>
      </c>
    </row>
    <row r="3924" spans="1:11">
      <c r="A3924" s="808" t="s">
        <v>1225</v>
      </c>
      <c r="B3924" s="809"/>
      <c r="C3924" s="809"/>
      <c r="D3924" s="809"/>
      <c r="E3924" s="809"/>
      <c r="F3924" s="809"/>
      <c r="G3924" s="809"/>
      <c r="H3924" s="809"/>
      <c r="I3924" s="809"/>
      <c r="J3924" s="810"/>
      <c r="K3924" s="459"/>
    </row>
    <row r="3925" spans="1:11">
      <c r="A3925" s="808" t="s">
        <v>1285</v>
      </c>
      <c r="B3925" s="809"/>
      <c r="C3925" s="809"/>
      <c r="D3925" s="809"/>
      <c r="E3925" s="809"/>
      <c r="F3925" s="809"/>
      <c r="G3925" s="809"/>
      <c r="H3925" s="809"/>
      <c r="I3925" s="809"/>
      <c r="J3925" s="810"/>
      <c r="K3925" s="459"/>
    </row>
    <row r="3928" spans="1:11">
      <c r="A3928" s="937" t="s">
        <v>1226</v>
      </c>
      <c r="B3928" s="938"/>
      <c r="C3928" s="938"/>
      <c r="D3928" s="938"/>
      <c r="E3928" s="938"/>
      <c r="F3928" s="938"/>
      <c r="G3928" s="938"/>
      <c r="H3928" s="938"/>
      <c r="I3928" s="938"/>
      <c r="J3928" s="938"/>
      <c r="K3928" s="939"/>
    </row>
    <row r="3929" spans="1:11">
      <c r="A3929" s="393" t="s">
        <v>1227</v>
      </c>
      <c r="B3929" s="394"/>
      <c r="C3929" s="940"/>
      <c r="D3929" s="940"/>
      <c r="E3929" s="940"/>
      <c r="F3929" s="940"/>
      <c r="G3929" s="940"/>
      <c r="H3929" s="940"/>
      <c r="I3929" s="940"/>
      <c r="J3929" s="940"/>
      <c r="K3929" s="941"/>
    </row>
    <row r="3930" spans="1:11">
      <c r="A3930" s="393" t="s">
        <v>1228</v>
      </c>
      <c r="B3930" s="394"/>
      <c r="C3930" s="395" t="s">
        <v>1229</v>
      </c>
      <c r="E3930" s="942"/>
      <c r="F3930" s="942"/>
      <c r="G3930" s="942"/>
      <c r="H3930" s="397"/>
      <c r="I3930" s="395" t="s">
        <v>1230</v>
      </c>
      <c r="J3930" s="943"/>
      <c r="K3930" s="944"/>
    </row>
    <row r="3931" spans="1:11">
      <c r="A3931" s="398" t="s">
        <v>1231</v>
      </c>
      <c r="B3931" s="399" t="s">
        <v>1515</v>
      </c>
      <c r="C3931" s="400"/>
      <c r="D3931" s="400"/>
      <c r="E3931" s="400"/>
      <c r="F3931" s="400"/>
      <c r="G3931" s="400"/>
      <c r="H3931" s="400"/>
      <c r="I3931" s="400"/>
      <c r="J3931" s="400"/>
      <c r="K3931" s="401"/>
    </row>
    <row r="3932" spans="1:11">
      <c r="A3932" s="402" t="s">
        <v>1233</v>
      </c>
      <c r="B3932" s="403"/>
      <c r="D3932" s="404"/>
      <c r="E3932" s="404"/>
      <c r="F3932" s="404"/>
      <c r="G3932" s="404"/>
      <c r="H3932" s="404"/>
      <c r="I3932" s="405"/>
      <c r="J3932" s="406" t="s">
        <v>1234</v>
      </c>
      <c r="K3932" s="407"/>
    </row>
    <row r="3933" spans="1:11">
      <c r="A3933" s="929" t="s">
        <v>1396</v>
      </c>
      <c r="B3933" s="930"/>
      <c r="C3933" s="930"/>
      <c r="D3933" s="930"/>
      <c r="E3933" s="930"/>
      <c r="F3933" s="930"/>
      <c r="G3933" s="930"/>
      <c r="H3933" s="930"/>
      <c r="I3933" s="931"/>
      <c r="J3933" s="408" t="s">
        <v>1236</v>
      </c>
      <c r="K3933" s="407" t="s">
        <v>1310</v>
      </c>
    </row>
    <row r="3934" spans="1:11">
      <c r="A3934" s="870" t="s">
        <v>1238</v>
      </c>
      <c r="B3934" s="932"/>
      <c r="C3934" s="815"/>
      <c r="D3934" s="815"/>
      <c r="E3934" s="869"/>
      <c r="F3934" s="409" t="s">
        <v>1239</v>
      </c>
      <c r="G3934" s="933" t="s">
        <v>1240</v>
      </c>
      <c r="H3934" s="934"/>
      <c r="I3934" s="830" t="s">
        <v>1241</v>
      </c>
      <c r="J3934" s="830"/>
      <c r="K3934" s="925" t="s">
        <v>1242</v>
      </c>
    </row>
    <row r="3935" spans="1:11">
      <c r="A3935" s="870"/>
      <c r="B3935" s="932"/>
      <c r="C3935" s="932"/>
      <c r="D3935" s="932"/>
      <c r="E3935" s="871"/>
      <c r="F3935" s="409"/>
      <c r="G3935" s="409" t="s">
        <v>1243</v>
      </c>
      <c r="H3935" s="410" t="s">
        <v>1244</v>
      </c>
      <c r="I3935" s="497" t="s">
        <v>1245</v>
      </c>
      <c r="J3935" s="497" t="s">
        <v>1244</v>
      </c>
      <c r="K3935" s="926"/>
    </row>
    <row r="3936" spans="1:11">
      <c r="A3936" s="412">
        <v>30033</v>
      </c>
      <c r="B3936" s="413" t="s">
        <v>1380</v>
      </c>
      <c r="C3936" s="413"/>
      <c r="D3936" s="413"/>
      <c r="E3936" s="414"/>
      <c r="F3936" s="415">
        <v>4</v>
      </c>
      <c r="G3936" s="416">
        <v>0.92</v>
      </c>
      <c r="H3936" s="417">
        <v>0.08</v>
      </c>
      <c r="I3936" s="426">
        <v>0.7</v>
      </c>
      <c r="J3936" s="426">
        <v>0.48</v>
      </c>
      <c r="K3936" s="419">
        <v>2.68</v>
      </c>
    </row>
    <row r="3937" spans="1:11">
      <c r="A3937" s="483">
        <v>30180</v>
      </c>
      <c r="B3937" s="421" t="s">
        <v>1516</v>
      </c>
      <c r="C3937" s="421"/>
      <c r="D3937" s="421"/>
      <c r="E3937" s="422"/>
      <c r="F3937" s="423">
        <v>1</v>
      </c>
      <c r="G3937" s="484">
        <v>1</v>
      </c>
      <c r="H3937" s="485">
        <v>0</v>
      </c>
      <c r="I3937" s="426">
        <v>22.98</v>
      </c>
      <c r="J3937" s="426">
        <v>3.53</v>
      </c>
      <c r="K3937" s="486">
        <v>22.98</v>
      </c>
    </row>
    <row r="3938" spans="1:11">
      <c r="A3938" s="483">
        <v>30185</v>
      </c>
      <c r="B3938" s="421" t="s">
        <v>1517</v>
      </c>
      <c r="C3938" s="421"/>
      <c r="D3938" s="421"/>
      <c r="E3938" s="422"/>
      <c r="F3938" s="423">
        <v>3</v>
      </c>
      <c r="G3938" s="484">
        <v>0.41</v>
      </c>
      <c r="H3938" s="485">
        <v>0.59</v>
      </c>
      <c r="I3938" s="426">
        <v>1.79</v>
      </c>
      <c r="J3938" s="426">
        <v>1.22</v>
      </c>
      <c r="K3938" s="486">
        <v>4.32</v>
      </c>
    </row>
    <row r="3939" spans="1:11" ht="23.25" customHeight="1">
      <c r="A3939" s="483">
        <v>30175</v>
      </c>
      <c r="B3939" s="421" t="s">
        <v>1518</v>
      </c>
      <c r="C3939" s="421"/>
      <c r="D3939" s="421"/>
      <c r="E3939" s="422"/>
      <c r="F3939" s="423">
        <v>1</v>
      </c>
      <c r="G3939" s="484">
        <v>1</v>
      </c>
      <c r="H3939" s="485">
        <v>0</v>
      </c>
      <c r="I3939" s="426">
        <v>1.06</v>
      </c>
      <c r="J3939" s="426">
        <v>0.71</v>
      </c>
      <c r="K3939" s="486">
        <v>1.06</v>
      </c>
    </row>
    <row r="3940" spans="1:11">
      <c r="A3940" s="420"/>
      <c r="B3940" s="421"/>
      <c r="C3940" s="421"/>
      <c r="D3940" s="421"/>
      <c r="E3940" s="422"/>
      <c r="F3940" s="423"/>
      <c r="G3940" s="424"/>
      <c r="H3940" s="425"/>
      <c r="I3940" s="426"/>
      <c r="J3940" s="426"/>
      <c r="K3940" s="427"/>
    </row>
    <row r="3941" spans="1:11">
      <c r="A3941" s="420"/>
      <c r="B3941" s="421"/>
      <c r="C3941" s="421"/>
      <c r="D3941" s="421"/>
      <c r="E3941" s="422"/>
      <c r="F3941" s="423"/>
      <c r="G3941" s="424"/>
      <c r="H3941" s="425"/>
      <c r="I3941" s="426"/>
      <c r="J3941" s="426"/>
      <c r="K3941" s="427"/>
    </row>
    <row r="3942" spans="1:11" s="194" customFormat="1">
      <c r="A3942" s="420"/>
      <c r="B3942" s="421"/>
      <c r="C3942" s="421"/>
      <c r="D3942" s="421"/>
      <c r="E3942" s="422"/>
      <c r="F3942" s="423"/>
      <c r="G3942" s="424"/>
      <c r="H3942" s="425"/>
      <c r="I3942" s="426"/>
      <c r="J3942" s="426"/>
      <c r="K3942" s="427"/>
    </row>
    <row r="3943" spans="1:11" s="194" customFormat="1">
      <c r="A3943" s="428"/>
      <c r="B3943" s="429"/>
      <c r="C3943" s="429"/>
      <c r="D3943" s="429"/>
      <c r="E3943" s="430"/>
      <c r="F3943" s="431"/>
      <c r="G3943" s="432"/>
      <c r="H3943" s="433"/>
      <c r="I3943" s="434"/>
      <c r="J3943" s="434"/>
      <c r="K3943" s="435"/>
    </row>
    <row r="3944" spans="1:11" s="194" customFormat="1">
      <c r="A3944" s="935" t="s">
        <v>1247</v>
      </c>
      <c r="B3944" s="936"/>
      <c r="C3944" s="936"/>
      <c r="D3944" s="936"/>
      <c r="E3944" s="936"/>
      <c r="F3944" s="834"/>
      <c r="G3944" s="834"/>
      <c r="H3944" s="834"/>
      <c r="I3944" s="834"/>
      <c r="J3944" s="835"/>
      <c r="K3944" s="436">
        <v>31.04</v>
      </c>
    </row>
    <row r="3945" spans="1:11" s="194" customFormat="1">
      <c r="A3945" s="814" t="s">
        <v>1248</v>
      </c>
      <c r="B3945" s="815"/>
      <c r="C3945" s="815"/>
      <c r="D3945" s="815"/>
      <c r="E3945" s="815"/>
      <c r="F3945" s="437"/>
      <c r="G3945" s="437"/>
      <c r="H3945" s="921" t="s">
        <v>1239</v>
      </c>
      <c r="I3945" s="923" t="s">
        <v>1249</v>
      </c>
      <c r="J3945" s="925" t="s">
        <v>1250</v>
      </c>
      <c r="K3945" s="925" t="s">
        <v>1242</v>
      </c>
    </row>
    <row r="3946" spans="1:11" s="194" customFormat="1" ht="15">
      <c r="A3946" s="816"/>
      <c r="B3946" s="817"/>
      <c r="C3946" s="817"/>
      <c r="D3946" s="817"/>
      <c r="E3946" s="817"/>
      <c r="F3946" s="438"/>
      <c r="G3946" s="666"/>
      <c r="H3946" s="922"/>
      <c r="I3946" s="924"/>
      <c r="J3946" s="926"/>
      <c r="K3946" s="926"/>
    </row>
    <row r="3947" spans="1:11" s="194" customFormat="1">
      <c r="A3947" s="439">
        <v>20002</v>
      </c>
      <c r="B3947" s="927" t="s">
        <v>1251</v>
      </c>
      <c r="C3947" s="927"/>
      <c r="D3947" s="927"/>
      <c r="E3947" s="927"/>
      <c r="F3947" s="927"/>
      <c r="G3947" s="928"/>
      <c r="H3947" s="440">
        <v>1</v>
      </c>
      <c r="I3947" s="441" t="s">
        <v>1252</v>
      </c>
      <c r="J3947" s="442">
        <v>24.3</v>
      </c>
      <c r="K3947" s="442">
        <v>24.3</v>
      </c>
    </row>
    <row r="3948" spans="1:11" s="194" customFormat="1">
      <c r="A3948" s="443">
        <v>20031</v>
      </c>
      <c r="B3948" s="919" t="s">
        <v>1253</v>
      </c>
      <c r="C3948" s="919"/>
      <c r="D3948" s="919"/>
      <c r="E3948" s="919"/>
      <c r="F3948" s="919"/>
      <c r="G3948" s="920"/>
      <c r="H3948" s="440">
        <v>9</v>
      </c>
      <c r="I3948" s="441" t="s">
        <v>1252</v>
      </c>
      <c r="J3948" s="442">
        <v>13.64</v>
      </c>
      <c r="K3948" s="442">
        <v>122.76</v>
      </c>
    </row>
    <row r="3949" spans="1:11" s="194" customFormat="1">
      <c r="A3949" s="443">
        <v>20017</v>
      </c>
      <c r="B3949" s="919" t="s">
        <v>1413</v>
      </c>
      <c r="C3949" s="919"/>
      <c r="D3949" s="919"/>
      <c r="E3949" s="919"/>
      <c r="F3949" s="919"/>
      <c r="G3949" s="920"/>
      <c r="H3949" s="440">
        <v>1</v>
      </c>
      <c r="I3949" s="441" t="s">
        <v>1252</v>
      </c>
      <c r="J3949" s="442">
        <v>20.190000000000001</v>
      </c>
      <c r="K3949" s="442">
        <v>20.190000000000001</v>
      </c>
    </row>
    <row r="3950" spans="1:11">
      <c r="A3950" s="443">
        <v>20000</v>
      </c>
      <c r="B3950" s="919" t="s">
        <v>1519</v>
      </c>
      <c r="C3950" s="919"/>
      <c r="D3950" s="919"/>
      <c r="E3950" s="919"/>
      <c r="F3950" s="919"/>
      <c r="G3950" s="920"/>
      <c r="H3950" s="440">
        <v>1</v>
      </c>
      <c r="I3950" s="441" t="s">
        <v>1520</v>
      </c>
      <c r="J3950" s="442">
        <v>19.559999999999999</v>
      </c>
      <c r="K3950" s="442">
        <v>19.559999999999999</v>
      </c>
    </row>
    <row r="3951" spans="1:11">
      <c r="A3951" s="443">
        <v>11</v>
      </c>
      <c r="B3951" s="919" t="s">
        <v>1255</v>
      </c>
      <c r="C3951" s="919"/>
      <c r="D3951" s="919"/>
      <c r="E3951" s="919"/>
      <c r="F3951" s="919"/>
      <c r="G3951" s="920"/>
      <c r="H3951" s="440">
        <v>1.1200000000000001</v>
      </c>
      <c r="I3951" s="441" t="s">
        <v>1256</v>
      </c>
      <c r="J3951" s="442">
        <v>0</v>
      </c>
      <c r="K3951" s="442">
        <v>2.09</v>
      </c>
    </row>
    <row r="3952" spans="1:11" ht="15.75" customHeight="1">
      <c r="A3952" s="443">
        <v>12</v>
      </c>
      <c r="B3952" s="919" t="s">
        <v>1258</v>
      </c>
      <c r="C3952" s="919"/>
      <c r="D3952" s="919"/>
      <c r="E3952" s="919"/>
      <c r="F3952" s="919"/>
      <c r="G3952" s="920"/>
      <c r="H3952" s="440">
        <v>9.6</v>
      </c>
      <c r="I3952" s="441" t="s">
        <v>1256</v>
      </c>
      <c r="J3952" s="442">
        <v>0</v>
      </c>
      <c r="K3952" s="442">
        <v>17.93</v>
      </c>
    </row>
    <row r="3953" spans="1:11" ht="21.75" customHeight="1">
      <c r="A3953" s="443">
        <v>13</v>
      </c>
      <c r="B3953" s="919" t="s">
        <v>1260</v>
      </c>
      <c r="C3953" s="919"/>
      <c r="D3953" s="919"/>
      <c r="E3953" s="919"/>
      <c r="F3953" s="919"/>
      <c r="G3953" s="920"/>
      <c r="H3953" s="440">
        <v>4.79</v>
      </c>
      <c r="I3953" s="441" t="s">
        <v>1256</v>
      </c>
      <c r="J3953" s="442">
        <v>0</v>
      </c>
      <c r="K3953" s="442">
        <v>8.94</v>
      </c>
    </row>
    <row r="3954" spans="1:11">
      <c r="A3954" s="443">
        <v>14</v>
      </c>
      <c r="B3954" s="919" t="s">
        <v>1262</v>
      </c>
      <c r="C3954" s="919"/>
      <c r="D3954" s="919"/>
      <c r="E3954" s="919"/>
      <c r="F3954" s="919"/>
      <c r="G3954" s="920"/>
      <c r="H3954" s="440">
        <v>5</v>
      </c>
      <c r="I3954" s="441" t="s">
        <v>1256</v>
      </c>
      <c r="J3954" s="442">
        <v>0</v>
      </c>
      <c r="K3954" s="442">
        <v>9.34</v>
      </c>
    </row>
    <row r="3955" spans="1:11">
      <c r="A3955" s="445"/>
      <c r="B3955" s="879"/>
      <c r="C3955" s="879"/>
      <c r="D3955" s="879"/>
      <c r="E3955" s="879"/>
      <c r="F3955" s="879"/>
      <c r="G3955" s="880"/>
      <c r="H3955" s="446"/>
      <c r="I3955" s="447"/>
      <c r="J3955" s="434"/>
      <c r="K3955" s="434"/>
    </row>
    <row r="3956" spans="1:11" ht="15">
      <c r="A3956" s="448"/>
      <c r="C3956" s="667"/>
      <c r="D3956" s="833" t="s">
        <v>1263</v>
      </c>
      <c r="E3956" s="834"/>
      <c r="F3956" s="834"/>
      <c r="G3956" s="834"/>
      <c r="H3956" s="834"/>
      <c r="I3956" s="834"/>
      <c r="J3956" s="835"/>
      <c r="K3956" s="449">
        <v>225.11</v>
      </c>
    </row>
    <row r="3957" spans="1:11">
      <c r="A3957" s="448" t="s">
        <v>1264</v>
      </c>
      <c r="B3957" s="437"/>
      <c r="C3957" s="504">
        <v>4.9502499999999996</v>
      </c>
      <c r="D3957" s="881" t="s">
        <v>1265</v>
      </c>
      <c r="E3957" s="882"/>
      <c r="F3957" s="882"/>
      <c r="G3957" s="882"/>
      <c r="H3957" s="882"/>
      <c r="I3957" s="882"/>
      <c r="J3957" s="883"/>
      <c r="K3957" s="449">
        <v>256.15000000000003</v>
      </c>
    </row>
    <row r="3958" spans="1:11">
      <c r="A3958" s="451"/>
      <c r="B3958" s="437"/>
      <c r="C3958" s="452"/>
      <c r="D3958" s="918" t="s">
        <v>1266</v>
      </c>
      <c r="E3958" s="918"/>
      <c r="F3958" s="834"/>
      <c r="G3958" s="834"/>
      <c r="H3958" s="834"/>
      <c r="I3958" s="834"/>
      <c r="J3958" s="835"/>
      <c r="K3958" s="449">
        <v>51.74</v>
      </c>
    </row>
    <row r="3959" spans="1:11">
      <c r="A3959" s="814" t="s">
        <v>1267</v>
      </c>
      <c r="B3959" s="815"/>
      <c r="C3959" s="815"/>
      <c r="D3959" s="815"/>
      <c r="E3959" s="815"/>
      <c r="F3959" s="818"/>
      <c r="G3959" s="820" t="s">
        <v>1268</v>
      </c>
      <c r="H3959" s="821"/>
      <c r="I3959" s="824" t="s">
        <v>1249</v>
      </c>
      <c r="J3959" s="813" t="s">
        <v>1269</v>
      </c>
      <c r="K3959" s="813" t="s">
        <v>1270</v>
      </c>
    </row>
    <row r="3960" spans="1:11">
      <c r="A3960" s="816"/>
      <c r="B3960" s="817"/>
      <c r="C3960" s="817"/>
      <c r="D3960" s="817"/>
      <c r="E3960" s="817"/>
      <c r="F3960" s="819"/>
      <c r="G3960" s="822"/>
      <c r="H3960" s="823"/>
      <c r="I3960" s="824"/>
      <c r="J3960" s="813"/>
      <c r="K3960" s="824"/>
    </row>
    <row r="3961" spans="1:11">
      <c r="A3961" s="443">
        <v>10010</v>
      </c>
      <c r="B3961" s="421" t="s">
        <v>1061</v>
      </c>
      <c r="C3961" s="421"/>
      <c r="D3961" s="421"/>
      <c r="E3961" s="421"/>
      <c r="F3961" s="414"/>
      <c r="G3961" s="825">
        <v>332</v>
      </c>
      <c r="H3961" s="826"/>
      <c r="I3961" s="453" t="s">
        <v>1295</v>
      </c>
      <c r="J3961" s="442">
        <v>0.65</v>
      </c>
      <c r="K3961" s="418">
        <v>215.8</v>
      </c>
    </row>
    <row r="3962" spans="1:11">
      <c r="A3962" s="443">
        <v>10081</v>
      </c>
      <c r="B3962" s="421" t="s">
        <v>1388</v>
      </c>
      <c r="C3962" s="421"/>
      <c r="D3962" s="421"/>
      <c r="E3962" s="421"/>
      <c r="F3962" s="422"/>
      <c r="G3962" s="827">
        <v>0.60299999999999998</v>
      </c>
      <c r="H3962" s="828"/>
      <c r="I3962" s="457" t="s">
        <v>1310</v>
      </c>
      <c r="J3962" s="442">
        <v>106.66</v>
      </c>
      <c r="K3962" s="442">
        <v>64.31</v>
      </c>
    </row>
    <row r="3963" spans="1:11">
      <c r="A3963" s="443">
        <v>10082</v>
      </c>
      <c r="B3963" s="421" t="s">
        <v>1370</v>
      </c>
      <c r="C3963" s="421"/>
      <c r="D3963" s="421"/>
      <c r="E3963" s="421"/>
      <c r="F3963" s="422"/>
      <c r="G3963" s="827">
        <v>0.57099999999999995</v>
      </c>
      <c r="H3963" s="828"/>
      <c r="I3963" s="457" t="s">
        <v>1310</v>
      </c>
      <c r="J3963" s="442">
        <v>93.53</v>
      </c>
      <c r="K3963" s="442">
        <v>53.4</v>
      </c>
    </row>
    <row r="3964" spans="1:11">
      <c r="A3964" s="443">
        <v>10097</v>
      </c>
      <c r="B3964" s="421" t="s">
        <v>1521</v>
      </c>
      <c r="C3964" s="421"/>
      <c r="D3964" s="421"/>
      <c r="E3964" s="421"/>
      <c r="F3964" s="422"/>
      <c r="G3964" s="827">
        <v>4.2</v>
      </c>
      <c r="H3964" s="828"/>
      <c r="I3964" s="457" t="s">
        <v>1295</v>
      </c>
      <c r="J3964" s="442">
        <v>7.12</v>
      </c>
      <c r="K3964" s="442">
        <v>29.9</v>
      </c>
    </row>
    <row r="3965" spans="1:11">
      <c r="A3965" s="444"/>
      <c r="B3965" s="421"/>
      <c r="C3965" s="421"/>
      <c r="D3965" s="421"/>
      <c r="E3965" s="421"/>
      <c r="F3965" s="422"/>
      <c r="G3965" s="827"/>
      <c r="H3965" s="828"/>
      <c r="I3965" s="457"/>
      <c r="J3965" s="458"/>
      <c r="K3965" s="426"/>
    </row>
    <row r="3966" spans="1:11">
      <c r="A3966" s="833" t="s">
        <v>1271</v>
      </c>
      <c r="B3966" s="834"/>
      <c r="C3966" s="834"/>
      <c r="D3966" s="834"/>
      <c r="E3966" s="834"/>
      <c r="F3966" s="834"/>
      <c r="G3966" s="834"/>
      <c r="H3966" s="834"/>
      <c r="I3966" s="834"/>
      <c r="J3966" s="835"/>
      <c r="K3966" s="449">
        <v>363.40999999999997</v>
      </c>
    </row>
    <row r="3967" spans="1:11">
      <c r="A3967" s="814" t="s">
        <v>1272</v>
      </c>
      <c r="B3967" s="815"/>
      <c r="C3967" s="815"/>
      <c r="D3967" s="815"/>
      <c r="E3967" s="815"/>
      <c r="F3967" s="818"/>
      <c r="G3967" s="820" t="s">
        <v>1268</v>
      </c>
      <c r="H3967" s="821"/>
      <c r="I3967" s="824" t="s">
        <v>1249</v>
      </c>
      <c r="J3967" s="813" t="s">
        <v>1269</v>
      </c>
      <c r="K3967" s="813" t="s">
        <v>1270</v>
      </c>
    </row>
    <row r="3968" spans="1:11">
      <c r="A3968" s="816"/>
      <c r="B3968" s="817"/>
      <c r="C3968" s="817"/>
      <c r="D3968" s="817"/>
      <c r="E3968" s="817"/>
      <c r="F3968" s="819"/>
      <c r="G3968" s="822"/>
      <c r="H3968" s="823"/>
      <c r="I3968" s="824"/>
      <c r="J3968" s="813"/>
      <c r="K3968" s="824"/>
    </row>
    <row r="3969" spans="1:11">
      <c r="A3969" s="444"/>
      <c r="B3969" s="421"/>
      <c r="C3969" s="421"/>
      <c r="D3969" s="421"/>
      <c r="E3969" s="421"/>
      <c r="F3969" s="422"/>
      <c r="G3969" s="827"/>
      <c r="H3969" s="828"/>
      <c r="I3969" s="457"/>
      <c r="J3969" s="458"/>
      <c r="K3969" s="426"/>
    </row>
    <row r="3970" spans="1:11">
      <c r="A3970" s="444"/>
      <c r="B3970" s="421"/>
      <c r="C3970" s="421"/>
      <c r="D3970" s="421"/>
      <c r="E3970" s="421"/>
      <c r="F3970" s="422"/>
      <c r="G3970" s="827"/>
      <c r="H3970" s="828"/>
      <c r="I3970" s="457"/>
      <c r="J3970" s="458"/>
      <c r="K3970" s="426"/>
    </row>
    <row r="3971" spans="1:11">
      <c r="A3971" s="444"/>
      <c r="B3971" s="421"/>
      <c r="C3971" s="421"/>
      <c r="D3971" s="421"/>
      <c r="E3971" s="421"/>
      <c r="F3971" s="422"/>
      <c r="G3971" s="827"/>
      <c r="H3971" s="828"/>
      <c r="I3971" s="457"/>
      <c r="J3971" s="458"/>
      <c r="K3971" s="426"/>
    </row>
    <row r="3972" spans="1:11">
      <c r="A3972" s="445"/>
      <c r="B3972" s="429"/>
      <c r="C3972" s="429"/>
      <c r="D3972" s="429"/>
      <c r="E3972" s="429"/>
      <c r="F3972" s="430"/>
      <c r="G3972" s="831"/>
      <c r="H3972" s="832"/>
      <c r="I3972" s="460"/>
      <c r="J3972" s="461"/>
      <c r="K3972" s="434"/>
    </row>
    <row r="3973" spans="1:11">
      <c r="A3973" s="833" t="s">
        <v>1273</v>
      </c>
      <c r="B3973" s="834"/>
      <c r="C3973" s="834"/>
      <c r="D3973" s="834"/>
      <c r="E3973" s="834"/>
      <c r="F3973" s="834"/>
      <c r="G3973" s="834"/>
      <c r="H3973" s="834"/>
      <c r="I3973" s="834"/>
      <c r="J3973" s="835"/>
      <c r="K3973" s="459"/>
    </row>
    <row r="3974" spans="1:11">
      <c r="A3974" s="814" t="s">
        <v>1274</v>
      </c>
      <c r="B3974" s="815"/>
      <c r="C3974" s="815"/>
      <c r="D3974" s="815"/>
      <c r="E3974" s="815"/>
      <c r="F3974" s="818"/>
      <c r="G3974" s="820" t="s">
        <v>1268</v>
      </c>
      <c r="H3974" s="821"/>
      <c r="I3974" s="824" t="s">
        <v>1249</v>
      </c>
      <c r="J3974" s="813" t="s">
        <v>1269</v>
      </c>
      <c r="K3974" s="813" t="s">
        <v>1270</v>
      </c>
    </row>
    <row r="3975" spans="1:11">
      <c r="A3975" s="816"/>
      <c r="B3975" s="817"/>
      <c r="C3975" s="817"/>
      <c r="D3975" s="817"/>
      <c r="E3975" s="817"/>
      <c r="F3975" s="819"/>
      <c r="G3975" s="822"/>
      <c r="H3975" s="823"/>
      <c r="I3975" s="824"/>
      <c r="J3975" s="813"/>
      <c r="K3975" s="824"/>
    </row>
    <row r="3976" spans="1:11">
      <c r="A3976" s="444"/>
      <c r="B3976" s="421"/>
      <c r="C3976" s="421"/>
      <c r="D3976" s="421"/>
      <c r="E3976" s="421"/>
      <c r="F3976" s="422"/>
      <c r="G3976" s="827"/>
      <c r="H3976" s="828"/>
      <c r="I3976" s="457"/>
      <c r="J3976" s="458"/>
      <c r="K3976" s="426"/>
    </row>
    <row r="3977" spans="1:11">
      <c r="A3977" s="444"/>
      <c r="B3977" s="421"/>
      <c r="C3977" s="421"/>
      <c r="D3977" s="421"/>
      <c r="E3977" s="421"/>
      <c r="F3977" s="422"/>
      <c r="G3977" s="827"/>
      <c r="H3977" s="828"/>
      <c r="I3977" s="457"/>
      <c r="J3977" s="458"/>
      <c r="K3977" s="426"/>
    </row>
    <row r="3978" spans="1:11">
      <c r="A3978" s="444"/>
      <c r="B3978" s="421"/>
      <c r="C3978" s="421"/>
      <c r="D3978" s="421"/>
      <c r="E3978" s="421"/>
      <c r="F3978" s="422"/>
      <c r="G3978" s="827"/>
      <c r="H3978" s="828"/>
      <c r="I3978" s="457"/>
      <c r="J3978" s="458"/>
      <c r="K3978" s="426"/>
    </row>
    <row r="3979" spans="1:11">
      <c r="A3979" s="445"/>
      <c r="B3979" s="429"/>
      <c r="C3979" s="429"/>
      <c r="D3979" s="429"/>
      <c r="E3979" s="429"/>
      <c r="F3979" s="430"/>
      <c r="G3979" s="831"/>
      <c r="H3979" s="832"/>
      <c r="I3979" s="460"/>
      <c r="J3979" s="461"/>
      <c r="K3979" s="434"/>
    </row>
    <row r="3980" spans="1:11">
      <c r="A3980" s="833" t="s">
        <v>1275</v>
      </c>
      <c r="B3980" s="834"/>
      <c r="C3980" s="834"/>
      <c r="D3980" s="834"/>
      <c r="E3980" s="834"/>
      <c r="F3980" s="834"/>
      <c r="G3980" s="834"/>
      <c r="H3980" s="834"/>
      <c r="I3980" s="834"/>
      <c r="J3980" s="835"/>
      <c r="K3980" s="459"/>
    </row>
    <row r="3981" spans="1:11">
      <c r="A3981" s="814" t="s">
        <v>1276</v>
      </c>
      <c r="B3981" s="869"/>
      <c r="C3981" s="872" t="s">
        <v>1277</v>
      </c>
      <c r="D3981" s="462" t="s">
        <v>984</v>
      </c>
      <c r="E3981" s="874" t="s">
        <v>889</v>
      </c>
      <c r="F3981" s="874"/>
      <c r="G3981" s="875"/>
      <c r="H3981" s="876" t="s">
        <v>1278</v>
      </c>
      <c r="I3981" s="877"/>
      <c r="J3981" s="878"/>
      <c r="K3981" s="829" t="s">
        <v>1279</v>
      </c>
    </row>
    <row r="3982" spans="1:11">
      <c r="A3982" s="870"/>
      <c r="B3982" s="871"/>
      <c r="C3982" s="873"/>
      <c r="D3982" s="464"/>
      <c r="E3982" s="463" t="s">
        <v>1280</v>
      </c>
      <c r="F3982" s="465" t="s">
        <v>1281</v>
      </c>
      <c r="G3982" s="466" t="s">
        <v>1282</v>
      </c>
      <c r="H3982" s="463" t="s">
        <v>1280</v>
      </c>
      <c r="I3982" s="465" t="s">
        <v>1281</v>
      </c>
      <c r="J3982" s="465" t="s">
        <v>1282</v>
      </c>
      <c r="K3982" s="830"/>
    </row>
    <row r="3983" spans="1:11">
      <c r="A3983" s="467"/>
      <c r="B3983" s="414"/>
      <c r="C3983" s="468"/>
      <c r="D3983" s="469"/>
      <c r="E3983" s="470"/>
      <c r="F3983" s="471"/>
      <c r="G3983" s="472"/>
      <c r="H3983" s="456"/>
      <c r="I3983" s="456"/>
      <c r="J3983" s="473"/>
      <c r="K3983" s="455"/>
    </row>
    <row r="3984" spans="1:11">
      <c r="A3984" s="444"/>
      <c r="B3984" s="421"/>
      <c r="C3984" s="468"/>
      <c r="D3984" s="474"/>
      <c r="E3984" s="475"/>
      <c r="F3984" s="476"/>
      <c r="G3984" s="477"/>
      <c r="H3984" s="456"/>
      <c r="I3984" s="456"/>
      <c r="J3984" s="473"/>
      <c r="K3984" s="426"/>
    </row>
    <row r="3985" spans="1:11">
      <c r="A3985" s="444"/>
      <c r="B3985" s="421"/>
      <c r="C3985" s="468"/>
      <c r="D3985" s="474"/>
      <c r="E3985" s="475"/>
      <c r="F3985" s="476"/>
      <c r="G3985" s="477"/>
      <c r="H3985" s="456"/>
      <c r="I3985" s="456"/>
      <c r="J3985" s="473"/>
      <c r="K3985" s="426"/>
    </row>
    <row r="3986" spans="1:11">
      <c r="A3986" s="445"/>
      <c r="B3986" s="429"/>
      <c r="C3986" s="478"/>
      <c r="D3986" s="479"/>
      <c r="E3986" s="480"/>
      <c r="F3986" s="481"/>
      <c r="G3986" s="482"/>
      <c r="H3986" s="456"/>
      <c r="I3986" s="456"/>
      <c r="J3986" s="473"/>
      <c r="K3986" s="434"/>
    </row>
    <row r="3987" spans="1:11">
      <c r="A3987" s="811" t="s">
        <v>1283</v>
      </c>
      <c r="B3987" s="809"/>
      <c r="C3987" s="809"/>
      <c r="D3987" s="812"/>
      <c r="E3987" s="809"/>
      <c r="F3987" s="809"/>
      <c r="G3987" s="809"/>
      <c r="H3987" s="809"/>
      <c r="I3987" s="809"/>
      <c r="J3987" s="810"/>
      <c r="K3987" s="459"/>
    </row>
    <row r="3988" spans="1:11">
      <c r="A3988" s="808" t="s">
        <v>1284</v>
      </c>
      <c r="B3988" s="809"/>
      <c r="C3988" s="809"/>
      <c r="D3988" s="809"/>
      <c r="E3988" s="809"/>
      <c r="F3988" s="809"/>
      <c r="G3988" s="809"/>
      <c r="H3988" s="809"/>
      <c r="I3988" s="809"/>
      <c r="J3988" s="810"/>
      <c r="K3988" s="449">
        <v>415.15</v>
      </c>
    </row>
    <row r="3989" spans="1:11">
      <c r="A3989" s="808" t="s">
        <v>1225</v>
      </c>
      <c r="B3989" s="809"/>
      <c r="C3989" s="809"/>
      <c r="D3989" s="809"/>
      <c r="E3989" s="809"/>
      <c r="F3989" s="809"/>
      <c r="G3989" s="809"/>
      <c r="H3989" s="809"/>
      <c r="I3989" s="809"/>
      <c r="J3989" s="810"/>
      <c r="K3989" s="459"/>
    </row>
    <row r="3990" spans="1:11">
      <c r="A3990" s="808" t="s">
        <v>1285</v>
      </c>
      <c r="B3990" s="809"/>
      <c r="C3990" s="809"/>
      <c r="D3990" s="809"/>
      <c r="E3990" s="809"/>
      <c r="F3990" s="809"/>
      <c r="G3990" s="809"/>
      <c r="H3990" s="809"/>
      <c r="I3990" s="809"/>
      <c r="J3990" s="810"/>
      <c r="K3990" s="459"/>
    </row>
    <row r="3993" spans="1:11">
      <c r="A3993" s="937" t="s">
        <v>1226</v>
      </c>
      <c r="B3993" s="938"/>
      <c r="C3993" s="938"/>
      <c r="D3993" s="938"/>
      <c r="E3993" s="938"/>
      <c r="F3993" s="938"/>
      <c r="G3993" s="938"/>
      <c r="H3993" s="938"/>
      <c r="I3993" s="938"/>
      <c r="J3993" s="938"/>
      <c r="K3993" s="939"/>
    </row>
    <row r="3994" spans="1:11">
      <c r="A3994" s="393" t="s">
        <v>1227</v>
      </c>
      <c r="B3994" s="394"/>
      <c r="C3994" s="940"/>
      <c r="D3994" s="940"/>
      <c r="E3994" s="940"/>
      <c r="F3994" s="940"/>
      <c r="G3994" s="940"/>
      <c r="H3994" s="940"/>
      <c r="I3994" s="940"/>
      <c r="J3994" s="940"/>
      <c r="K3994" s="941"/>
    </row>
    <row r="3995" spans="1:11">
      <c r="A3995" s="393" t="s">
        <v>1228</v>
      </c>
      <c r="B3995" s="394"/>
      <c r="C3995" s="395" t="s">
        <v>1229</v>
      </c>
      <c r="E3995" s="942"/>
      <c r="F3995" s="942"/>
      <c r="G3995" s="942"/>
      <c r="H3995" s="397"/>
      <c r="I3995" s="395" t="s">
        <v>1230</v>
      </c>
      <c r="J3995" s="943"/>
      <c r="K3995" s="944"/>
    </row>
    <row r="3996" spans="1:11">
      <c r="A3996" s="398" t="s">
        <v>1231</v>
      </c>
      <c r="B3996" s="399" t="s">
        <v>1522</v>
      </c>
      <c r="C3996" s="400"/>
      <c r="D3996" s="400"/>
      <c r="E3996" s="400"/>
      <c r="F3996" s="400"/>
      <c r="G3996" s="400"/>
      <c r="H3996" s="400"/>
      <c r="I3996" s="400"/>
      <c r="J3996" s="400"/>
      <c r="K3996" s="401"/>
    </row>
    <row r="3997" spans="1:11">
      <c r="A3997" s="402" t="s">
        <v>1233</v>
      </c>
      <c r="B3997" s="403"/>
      <c r="D3997" s="404"/>
      <c r="E3997" s="404"/>
      <c r="F3997" s="404"/>
      <c r="G3997" s="404"/>
      <c r="H3997" s="404"/>
      <c r="I3997" s="405"/>
      <c r="J3997" s="406" t="s">
        <v>1234</v>
      </c>
      <c r="K3997" s="407"/>
    </row>
    <row r="3998" spans="1:11">
      <c r="A3998" s="929" t="s">
        <v>1407</v>
      </c>
      <c r="B3998" s="930"/>
      <c r="C3998" s="930"/>
      <c r="D3998" s="930"/>
      <c r="E3998" s="930"/>
      <c r="F3998" s="930"/>
      <c r="G3998" s="930"/>
      <c r="H3998" s="930"/>
      <c r="I3998" s="931"/>
      <c r="J3998" s="408" t="s">
        <v>1236</v>
      </c>
      <c r="K3998" s="407" t="s">
        <v>1310</v>
      </c>
    </row>
    <row r="3999" spans="1:11">
      <c r="A3999" s="870" t="s">
        <v>1238</v>
      </c>
      <c r="B3999" s="932"/>
      <c r="C3999" s="815"/>
      <c r="D3999" s="815"/>
      <c r="E3999" s="869"/>
      <c r="F3999" s="409" t="s">
        <v>1239</v>
      </c>
      <c r="G3999" s="933" t="s">
        <v>1240</v>
      </c>
      <c r="H3999" s="934"/>
      <c r="I3999" s="830" t="s">
        <v>1241</v>
      </c>
      <c r="J3999" s="830"/>
      <c r="K3999" s="925" t="s">
        <v>1242</v>
      </c>
    </row>
    <row r="4000" spans="1:11">
      <c r="A4000" s="870"/>
      <c r="B4000" s="932"/>
      <c r="C4000" s="932"/>
      <c r="D4000" s="932"/>
      <c r="E4000" s="871"/>
      <c r="F4000" s="409"/>
      <c r="G4000" s="409" t="s">
        <v>1243</v>
      </c>
      <c r="H4000" s="410" t="s">
        <v>1244</v>
      </c>
      <c r="I4000" s="497" t="s">
        <v>1245</v>
      </c>
      <c r="J4000" s="497" t="s">
        <v>1244</v>
      </c>
      <c r="K4000" s="926"/>
    </row>
    <row r="4001" spans="1:11">
      <c r="A4001" s="412">
        <v>30033</v>
      </c>
      <c r="B4001" s="413" t="s">
        <v>1380</v>
      </c>
      <c r="C4001" s="413"/>
      <c r="D4001" s="413"/>
      <c r="E4001" s="414"/>
      <c r="F4001" s="415">
        <v>4</v>
      </c>
      <c r="G4001" s="416">
        <v>0.9</v>
      </c>
      <c r="H4001" s="417">
        <v>0.1</v>
      </c>
      <c r="I4001" s="426">
        <v>0.7</v>
      </c>
      <c r="J4001" s="426">
        <v>0.48</v>
      </c>
      <c r="K4001" s="419">
        <v>2.68</v>
      </c>
    </row>
    <row r="4002" spans="1:11">
      <c r="A4002" s="483">
        <v>30180</v>
      </c>
      <c r="B4002" s="421" t="s">
        <v>1516</v>
      </c>
      <c r="C4002" s="421"/>
      <c r="D4002" s="421"/>
      <c r="E4002" s="422"/>
      <c r="F4002" s="423">
        <v>1</v>
      </c>
      <c r="G4002" s="484">
        <v>1</v>
      </c>
      <c r="H4002" s="485">
        <v>0</v>
      </c>
      <c r="I4002" s="426">
        <v>22.98</v>
      </c>
      <c r="J4002" s="426">
        <v>3.53</v>
      </c>
      <c r="K4002" s="486">
        <v>22.98</v>
      </c>
    </row>
    <row r="4003" spans="1:11">
      <c r="A4003" s="483">
        <v>30185</v>
      </c>
      <c r="B4003" s="421" t="s">
        <v>1517</v>
      </c>
      <c r="C4003" s="421"/>
      <c r="D4003" s="421"/>
      <c r="E4003" s="422"/>
      <c r="F4003" s="423">
        <v>3</v>
      </c>
      <c r="G4003" s="484">
        <v>0.41</v>
      </c>
      <c r="H4003" s="485">
        <v>0.59</v>
      </c>
      <c r="I4003" s="426">
        <v>1.79</v>
      </c>
      <c r="J4003" s="426">
        <v>1.22</v>
      </c>
      <c r="K4003" s="486">
        <v>4.32</v>
      </c>
    </row>
    <row r="4004" spans="1:11">
      <c r="A4004" s="483">
        <v>30175</v>
      </c>
      <c r="B4004" s="421" t="s">
        <v>1518</v>
      </c>
      <c r="C4004" s="421"/>
      <c r="D4004" s="421"/>
      <c r="E4004" s="422"/>
      <c r="F4004" s="423">
        <v>1</v>
      </c>
      <c r="G4004" s="484">
        <v>1</v>
      </c>
      <c r="H4004" s="485">
        <v>0</v>
      </c>
      <c r="I4004" s="426">
        <v>1.06</v>
      </c>
      <c r="J4004" s="426">
        <v>0.71</v>
      </c>
      <c r="K4004" s="486">
        <v>1.06</v>
      </c>
    </row>
    <row r="4005" spans="1:11" s="194" customFormat="1">
      <c r="A4005" s="420"/>
      <c r="B4005" s="421"/>
      <c r="C4005" s="421"/>
      <c r="D4005" s="421"/>
      <c r="E4005" s="422"/>
      <c r="F4005" s="423"/>
      <c r="G4005" s="424"/>
      <c r="H4005" s="425"/>
      <c r="I4005" s="426"/>
      <c r="J4005" s="426"/>
      <c r="K4005" s="427"/>
    </row>
    <row r="4006" spans="1:11" s="194" customFormat="1">
      <c r="A4006" s="420"/>
      <c r="B4006" s="421"/>
      <c r="C4006" s="421"/>
      <c r="D4006" s="421"/>
      <c r="E4006" s="422"/>
      <c r="F4006" s="423"/>
      <c r="G4006" s="424"/>
      <c r="H4006" s="425"/>
      <c r="I4006" s="426"/>
      <c r="J4006" s="426"/>
      <c r="K4006" s="427"/>
    </row>
    <row r="4007" spans="1:11" s="194" customFormat="1">
      <c r="A4007" s="420"/>
      <c r="B4007" s="421"/>
      <c r="C4007" s="421"/>
      <c r="D4007" s="421"/>
      <c r="E4007" s="422"/>
      <c r="F4007" s="423"/>
      <c r="G4007" s="424"/>
      <c r="H4007" s="425"/>
      <c r="I4007" s="426"/>
      <c r="J4007" s="426"/>
      <c r="K4007" s="427"/>
    </row>
    <row r="4008" spans="1:11" s="194" customFormat="1">
      <c r="A4008" s="428"/>
      <c r="B4008" s="429"/>
      <c r="C4008" s="429"/>
      <c r="D4008" s="429"/>
      <c r="E4008" s="430"/>
      <c r="F4008" s="431"/>
      <c r="G4008" s="432"/>
      <c r="H4008" s="433"/>
      <c r="I4008" s="434"/>
      <c r="J4008" s="434"/>
      <c r="K4008" s="435"/>
    </row>
    <row r="4009" spans="1:11" s="194" customFormat="1">
      <c r="A4009" s="935" t="s">
        <v>1247</v>
      </c>
      <c r="B4009" s="936"/>
      <c r="C4009" s="936"/>
      <c r="D4009" s="936"/>
      <c r="E4009" s="936"/>
      <c r="F4009" s="834"/>
      <c r="G4009" s="834"/>
      <c r="H4009" s="834"/>
      <c r="I4009" s="834"/>
      <c r="J4009" s="835"/>
      <c r="K4009" s="436">
        <v>31.04</v>
      </c>
    </row>
    <row r="4010" spans="1:11" s="194" customFormat="1">
      <c r="A4010" s="814" t="s">
        <v>1248</v>
      </c>
      <c r="B4010" s="815"/>
      <c r="C4010" s="815"/>
      <c r="D4010" s="815"/>
      <c r="E4010" s="815"/>
      <c r="F4010" s="437"/>
      <c r="G4010" s="437"/>
      <c r="H4010" s="921" t="s">
        <v>1239</v>
      </c>
      <c r="I4010" s="923" t="s">
        <v>1249</v>
      </c>
      <c r="J4010" s="925" t="s">
        <v>1250</v>
      </c>
      <c r="K4010" s="925" t="s">
        <v>1242</v>
      </c>
    </row>
    <row r="4011" spans="1:11" s="194" customFormat="1" ht="15">
      <c r="A4011" s="816"/>
      <c r="B4011" s="817"/>
      <c r="C4011" s="817"/>
      <c r="D4011" s="817"/>
      <c r="E4011" s="817"/>
      <c r="F4011" s="438"/>
      <c r="G4011" s="666"/>
      <c r="H4011" s="922"/>
      <c r="I4011" s="924"/>
      <c r="J4011" s="926"/>
      <c r="K4011" s="926"/>
    </row>
    <row r="4012" spans="1:11" s="194" customFormat="1">
      <c r="A4012" s="439">
        <v>20002</v>
      </c>
      <c r="B4012" s="927" t="s">
        <v>1251</v>
      </c>
      <c r="C4012" s="927"/>
      <c r="D4012" s="927"/>
      <c r="E4012" s="927"/>
      <c r="F4012" s="927"/>
      <c r="G4012" s="928"/>
      <c r="H4012" s="440">
        <v>1</v>
      </c>
      <c r="I4012" s="441" t="s">
        <v>1252</v>
      </c>
      <c r="J4012" s="442">
        <v>24.3</v>
      </c>
      <c r="K4012" s="442">
        <v>24.3</v>
      </c>
    </row>
    <row r="4013" spans="1:11">
      <c r="A4013" s="443">
        <v>20031</v>
      </c>
      <c r="B4013" s="919" t="s">
        <v>1253</v>
      </c>
      <c r="C4013" s="919"/>
      <c r="D4013" s="919"/>
      <c r="E4013" s="919"/>
      <c r="F4013" s="919"/>
      <c r="G4013" s="920"/>
      <c r="H4013" s="440">
        <v>9</v>
      </c>
      <c r="I4013" s="441" t="s">
        <v>1252</v>
      </c>
      <c r="J4013" s="442">
        <v>13.64</v>
      </c>
      <c r="K4013" s="442">
        <v>122.76</v>
      </c>
    </row>
    <row r="4014" spans="1:11" ht="15.75" customHeight="1">
      <c r="A4014" s="443">
        <v>20017</v>
      </c>
      <c r="B4014" s="919" t="s">
        <v>1413</v>
      </c>
      <c r="C4014" s="919"/>
      <c r="D4014" s="919"/>
      <c r="E4014" s="919"/>
      <c r="F4014" s="919"/>
      <c r="G4014" s="920"/>
      <c r="H4014" s="440">
        <v>1</v>
      </c>
      <c r="I4014" s="441" t="s">
        <v>1252</v>
      </c>
      <c r="J4014" s="442">
        <v>20.190000000000001</v>
      </c>
      <c r="K4014" s="442">
        <v>20.190000000000001</v>
      </c>
    </row>
    <row r="4015" spans="1:11">
      <c r="A4015" s="443">
        <v>20000</v>
      </c>
      <c r="B4015" s="919" t="s">
        <v>1519</v>
      </c>
      <c r="C4015" s="919"/>
      <c r="D4015" s="919"/>
      <c r="E4015" s="919"/>
      <c r="F4015" s="919"/>
      <c r="G4015" s="920"/>
      <c r="H4015" s="440">
        <v>1</v>
      </c>
      <c r="I4015" s="441" t="s">
        <v>1520</v>
      </c>
      <c r="J4015" s="442">
        <v>19.559999999999999</v>
      </c>
      <c r="K4015" s="442">
        <v>19.559999999999999</v>
      </c>
    </row>
    <row r="4016" spans="1:11">
      <c r="A4016" s="443">
        <v>11</v>
      </c>
      <c r="B4016" s="919" t="s">
        <v>1255</v>
      </c>
      <c r="C4016" s="919"/>
      <c r="D4016" s="919"/>
      <c r="E4016" s="919"/>
      <c r="F4016" s="919"/>
      <c r="G4016" s="920"/>
      <c r="H4016" s="440">
        <v>1.1200000000000001</v>
      </c>
      <c r="I4016" s="441" t="s">
        <v>1256</v>
      </c>
      <c r="J4016" s="442">
        <v>0</v>
      </c>
      <c r="K4016" s="442">
        <v>2.09</v>
      </c>
    </row>
    <row r="4017" spans="1:11">
      <c r="A4017" s="443">
        <v>12</v>
      </c>
      <c r="B4017" s="919" t="s">
        <v>1258</v>
      </c>
      <c r="C4017" s="919"/>
      <c r="D4017" s="919"/>
      <c r="E4017" s="919"/>
      <c r="F4017" s="919"/>
      <c r="G4017" s="920"/>
      <c r="H4017" s="440">
        <v>9.6</v>
      </c>
      <c r="I4017" s="441" t="s">
        <v>1256</v>
      </c>
      <c r="J4017" s="442">
        <v>0</v>
      </c>
      <c r="K4017" s="442">
        <v>17.93</v>
      </c>
    </row>
    <row r="4018" spans="1:11">
      <c r="A4018" s="443">
        <v>13</v>
      </c>
      <c r="B4018" s="919" t="s">
        <v>1260</v>
      </c>
      <c r="C4018" s="919"/>
      <c r="D4018" s="919"/>
      <c r="E4018" s="919"/>
      <c r="F4018" s="919"/>
      <c r="G4018" s="920"/>
      <c r="H4018" s="440">
        <v>4.79</v>
      </c>
      <c r="I4018" s="441" t="s">
        <v>1256</v>
      </c>
      <c r="J4018" s="442">
        <v>0</v>
      </c>
      <c r="K4018" s="442">
        <v>8.94</v>
      </c>
    </row>
    <row r="4019" spans="1:11">
      <c r="A4019" s="443">
        <v>14</v>
      </c>
      <c r="B4019" s="919" t="s">
        <v>1262</v>
      </c>
      <c r="C4019" s="919"/>
      <c r="D4019" s="919"/>
      <c r="E4019" s="919"/>
      <c r="F4019" s="919"/>
      <c r="G4019" s="920"/>
      <c r="H4019" s="440">
        <v>5</v>
      </c>
      <c r="I4019" s="441" t="s">
        <v>1256</v>
      </c>
      <c r="J4019" s="442">
        <v>0</v>
      </c>
      <c r="K4019" s="442">
        <v>9.34</v>
      </c>
    </row>
    <row r="4020" spans="1:11">
      <c r="A4020" s="445"/>
      <c r="B4020" s="879"/>
      <c r="C4020" s="879"/>
      <c r="D4020" s="879"/>
      <c r="E4020" s="879"/>
      <c r="F4020" s="879"/>
      <c r="G4020" s="880"/>
      <c r="H4020" s="446"/>
      <c r="I4020" s="447"/>
      <c r="J4020" s="434"/>
      <c r="K4020" s="434"/>
    </row>
    <row r="4021" spans="1:11" ht="15">
      <c r="A4021" s="448"/>
      <c r="C4021" s="667"/>
      <c r="D4021" s="833" t="s">
        <v>1263</v>
      </c>
      <c r="E4021" s="834"/>
      <c r="F4021" s="834"/>
      <c r="G4021" s="834"/>
      <c r="H4021" s="834"/>
      <c r="I4021" s="834"/>
      <c r="J4021" s="835"/>
      <c r="K4021" s="449">
        <v>225.11</v>
      </c>
    </row>
    <row r="4022" spans="1:11">
      <c r="A4022" s="448" t="s">
        <v>1264</v>
      </c>
      <c r="B4022" s="437"/>
      <c r="C4022" s="504">
        <v>4.9111250000000002</v>
      </c>
      <c r="D4022" s="881" t="s">
        <v>1265</v>
      </c>
      <c r="E4022" s="882"/>
      <c r="F4022" s="882"/>
      <c r="G4022" s="882"/>
      <c r="H4022" s="882"/>
      <c r="I4022" s="882"/>
      <c r="J4022" s="883"/>
      <c r="K4022" s="449">
        <v>256.15000000000003</v>
      </c>
    </row>
    <row r="4023" spans="1:11">
      <c r="A4023" s="451"/>
      <c r="B4023" s="437"/>
      <c r="C4023" s="452"/>
      <c r="D4023" s="918" t="s">
        <v>1266</v>
      </c>
      <c r="E4023" s="918"/>
      <c r="F4023" s="834"/>
      <c r="G4023" s="834"/>
      <c r="H4023" s="834"/>
      <c r="I4023" s="834"/>
      <c r="J4023" s="835"/>
      <c r="K4023" s="449">
        <v>52.15</v>
      </c>
    </row>
    <row r="4024" spans="1:11">
      <c r="A4024" s="814" t="s">
        <v>1267</v>
      </c>
      <c r="B4024" s="815"/>
      <c r="C4024" s="815"/>
      <c r="D4024" s="815"/>
      <c r="E4024" s="815"/>
      <c r="F4024" s="818"/>
      <c r="G4024" s="820" t="s">
        <v>1268</v>
      </c>
      <c r="H4024" s="821"/>
      <c r="I4024" s="824" t="s">
        <v>1249</v>
      </c>
      <c r="J4024" s="813" t="s">
        <v>1269</v>
      </c>
      <c r="K4024" s="813" t="s">
        <v>1270</v>
      </c>
    </row>
    <row r="4025" spans="1:11">
      <c r="A4025" s="816"/>
      <c r="B4025" s="817"/>
      <c r="C4025" s="817"/>
      <c r="D4025" s="817"/>
      <c r="E4025" s="817"/>
      <c r="F4025" s="819"/>
      <c r="G4025" s="822"/>
      <c r="H4025" s="823"/>
      <c r="I4025" s="824"/>
      <c r="J4025" s="813"/>
      <c r="K4025" s="824"/>
    </row>
    <row r="4026" spans="1:11">
      <c r="A4026" s="443">
        <v>10010</v>
      </c>
      <c r="B4026" s="421" t="s">
        <v>1061</v>
      </c>
      <c r="C4026" s="421"/>
      <c r="D4026" s="421"/>
      <c r="E4026" s="421"/>
      <c r="F4026" s="414"/>
      <c r="G4026" s="825">
        <v>364</v>
      </c>
      <c r="H4026" s="826"/>
      <c r="I4026" s="453" t="s">
        <v>1295</v>
      </c>
      <c r="J4026" s="442">
        <v>0.65</v>
      </c>
      <c r="K4026" s="418">
        <v>236.6</v>
      </c>
    </row>
    <row r="4027" spans="1:11">
      <c r="A4027" s="443">
        <v>10081</v>
      </c>
      <c r="B4027" s="421" t="s">
        <v>1388</v>
      </c>
      <c r="C4027" s="421"/>
      <c r="D4027" s="421"/>
      <c r="E4027" s="421"/>
      <c r="F4027" s="422"/>
      <c r="G4027" s="827">
        <v>0.59</v>
      </c>
      <c r="H4027" s="828"/>
      <c r="I4027" s="457" t="s">
        <v>1310</v>
      </c>
      <c r="J4027" s="442">
        <v>106.66</v>
      </c>
      <c r="K4027" s="442">
        <v>62.92</v>
      </c>
    </row>
    <row r="4028" spans="1:11">
      <c r="A4028" s="443">
        <v>10082</v>
      </c>
      <c r="B4028" s="421" t="s">
        <v>1370</v>
      </c>
      <c r="C4028" s="421"/>
      <c r="D4028" s="421"/>
      <c r="E4028" s="421"/>
      <c r="F4028" s="422"/>
      <c r="G4028" s="827">
        <v>0.57799999999999996</v>
      </c>
      <c r="H4028" s="828"/>
      <c r="I4028" s="457" t="s">
        <v>1310</v>
      </c>
      <c r="J4028" s="442">
        <v>93.53</v>
      </c>
      <c r="K4028" s="442">
        <v>54.06</v>
      </c>
    </row>
    <row r="4029" spans="1:11">
      <c r="A4029" s="443">
        <v>10097</v>
      </c>
      <c r="B4029" s="421" t="s">
        <v>1521</v>
      </c>
      <c r="C4029" s="421"/>
      <c r="D4029" s="421"/>
      <c r="E4029" s="421"/>
      <c r="F4029" s="422"/>
      <c r="G4029" s="827">
        <v>4.5999999999999996</v>
      </c>
      <c r="H4029" s="828"/>
      <c r="I4029" s="457" t="s">
        <v>1295</v>
      </c>
      <c r="J4029" s="442">
        <v>7.12</v>
      </c>
      <c r="K4029" s="442">
        <v>32.75</v>
      </c>
    </row>
    <row r="4030" spans="1:11">
      <c r="A4030" s="444"/>
      <c r="B4030" s="421"/>
      <c r="C4030" s="421"/>
      <c r="D4030" s="421"/>
      <c r="E4030" s="421"/>
      <c r="F4030" s="422"/>
      <c r="G4030" s="827"/>
      <c r="H4030" s="828"/>
      <c r="I4030" s="457"/>
      <c r="J4030" s="458"/>
      <c r="K4030" s="426"/>
    </row>
    <row r="4031" spans="1:11">
      <c r="A4031" s="833" t="s">
        <v>1271</v>
      </c>
      <c r="B4031" s="834"/>
      <c r="C4031" s="834"/>
      <c r="D4031" s="834"/>
      <c r="E4031" s="834"/>
      <c r="F4031" s="834"/>
      <c r="G4031" s="834"/>
      <c r="H4031" s="834"/>
      <c r="I4031" s="834"/>
      <c r="J4031" s="835"/>
      <c r="K4031" s="449">
        <v>386.33</v>
      </c>
    </row>
    <row r="4032" spans="1:11">
      <c r="A4032" s="814" t="s">
        <v>1272</v>
      </c>
      <c r="B4032" s="815"/>
      <c r="C4032" s="815"/>
      <c r="D4032" s="815"/>
      <c r="E4032" s="815"/>
      <c r="F4032" s="818"/>
      <c r="G4032" s="820" t="s">
        <v>1268</v>
      </c>
      <c r="H4032" s="821"/>
      <c r="I4032" s="824" t="s">
        <v>1249</v>
      </c>
      <c r="J4032" s="813" t="s">
        <v>1269</v>
      </c>
      <c r="K4032" s="813" t="s">
        <v>1270</v>
      </c>
    </row>
    <row r="4033" spans="1:11">
      <c r="A4033" s="816"/>
      <c r="B4033" s="817"/>
      <c r="C4033" s="817"/>
      <c r="D4033" s="817"/>
      <c r="E4033" s="817"/>
      <c r="F4033" s="819"/>
      <c r="G4033" s="822"/>
      <c r="H4033" s="823"/>
      <c r="I4033" s="824"/>
      <c r="J4033" s="813"/>
      <c r="K4033" s="824"/>
    </row>
    <row r="4034" spans="1:11">
      <c r="A4034" s="444"/>
      <c r="B4034" s="421"/>
      <c r="C4034" s="421"/>
      <c r="D4034" s="421"/>
      <c r="E4034" s="421"/>
      <c r="F4034" s="422"/>
      <c r="G4034" s="827"/>
      <c r="H4034" s="828"/>
      <c r="I4034" s="457"/>
      <c r="J4034" s="458"/>
      <c r="K4034" s="426"/>
    </row>
    <row r="4035" spans="1:11">
      <c r="A4035" s="444"/>
      <c r="B4035" s="421"/>
      <c r="C4035" s="421"/>
      <c r="D4035" s="421"/>
      <c r="E4035" s="421"/>
      <c r="F4035" s="422"/>
      <c r="G4035" s="827"/>
      <c r="H4035" s="828"/>
      <c r="I4035" s="457"/>
      <c r="J4035" s="458"/>
      <c r="K4035" s="426"/>
    </row>
    <row r="4036" spans="1:11">
      <c r="A4036" s="444"/>
      <c r="B4036" s="421"/>
      <c r="C4036" s="421"/>
      <c r="D4036" s="421"/>
      <c r="E4036" s="421"/>
      <c r="F4036" s="422"/>
      <c r="G4036" s="827"/>
      <c r="H4036" s="828"/>
      <c r="I4036" s="457"/>
      <c r="J4036" s="458"/>
      <c r="K4036" s="426"/>
    </row>
    <row r="4037" spans="1:11">
      <c r="A4037" s="445"/>
      <c r="B4037" s="429"/>
      <c r="C4037" s="429"/>
      <c r="D4037" s="429"/>
      <c r="E4037" s="429"/>
      <c r="F4037" s="430"/>
      <c r="G4037" s="831"/>
      <c r="H4037" s="832"/>
      <c r="I4037" s="460"/>
      <c r="J4037" s="461"/>
      <c r="K4037" s="434"/>
    </row>
    <row r="4038" spans="1:11">
      <c r="A4038" s="833" t="s">
        <v>1273</v>
      </c>
      <c r="B4038" s="834"/>
      <c r="C4038" s="834"/>
      <c r="D4038" s="834"/>
      <c r="E4038" s="834"/>
      <c r="F4038" s="834"/>
      <c r="G4038" s="834"/>
      <c r="H4038" s="834"/>
      <c r="I4038" s="834"/>
      <c r="J4038" s="835"/>
      <c r="K4038" s="459"/>
    </row>
    <row r="4039" spans="1:11">
      <c r="A4039" s="814" t="s">
        <v>1274</v>
      </c>
      <c r="B4039" s="815"/>
      <c r="C4039" s="815"/>
      <c r="D4039" s="815"/>
      <c r="E4039" s="815"/>
      <c r="F4039" s="818"/>
      <c r="G4039" s="820" t="s">
        <v>1268</v>
      </c>
      <c r="H4039" s="821"/>
      <c r="I4039" s="824" t="s">
        <v>1249</v>
      </c>
      <c r="J4039" s="813" t="s">
        <v>1269</v>
      </c>
      <c r="K4039" s="813" t="s">
        <v>1270</v>
      </c>
    </row>
    <row r="4040" spans="1:11">
      <c r="A4040" s="816"/>
      <c r="B4040" s="817"/>
      <c r="C4040" s="817"/>
      <c r="D4040" s="817"/>
      <c r="E4040" s="817"/>
      <c r="F4040" s="819"/>
      <c r="G4040" s="822"/>
      <c r="H4040" s="823"/>
      <c r="I4040" s="824"/>
      <c r="J4040" s="813"/>
      <c r="K4040" s="824"/>
    </row>
    <row r="4041" spans="1:11">
      <c r="A4041" s="444"/>
      <c r="B4041" s="421"/>
      <c r="C4041" s="421"/>
      <c r="D4041" s="421"/>
      <c r="E4041" s="421"/>
      <c r="F4041" s="422"/>
      <c r="G4041" s="827"/>
      <c r="H4041" s="828"/>
      <c r="I4041" s="457"/>
      <c r="J4041" s="458"/>
      <c r="K4041" s="426"/>
    </row>
    <row r="4042" spans="1:11">
      <c r="A4042" s="444"/>
      <c r="B4042" s="421"/>
      <c r="C4042" s="421"/>
      <c r="D4042" s="421"/>
      <c r="E4042" s="421"/>
      <c r="F4042" s="422"/>
      <c r="G4042" s="827"/>
      <c r="H4042" s="828"/>
      <c r="I4042" s="457"/>
      <c r="J4042" s="458"/>
      <c r="K4042" s="426"/>
    </row>
    <row r="4043" spans="1:11">
      <c r="A4043" s="444"/>
      <c r="B4043" s="421"/>
      <c r="C4043" s="421"/>
      <c r="D4043" s="421"/>
      <c r="E4043" s="421"/>
      <c r="F4043" s="422"/>
      <c r="G4043" s="827"/>
      <c r="H4043" s="828"/>
      <c r="I4043" s="457"/>
      <c r="J4043" s="458"/>
      <c r="K4043" s="426"/>
    </row>
    <row r="4044" spans="1:11">
      <c r="A4044" s="445"/>
      <c r="B4044" s="429"/>
      <c r="C4044" s="429"/>
      <c r="D4044" s="429"/>
      <c r="E4044" s="429"/>
      <c r="F4044" s="430"/>
      <c r="G4044" s="831"/>
      <c r="H4044" s="832"/>
      <c r="I4044" s="460"/>
      <c r="J4044" s="461"/>
      <c r="K4044" s="434"/>
    </row>
    <row r="4045" spans="1:11">
      <c r="A4045" s="833" t="s">
        <v>1275</v>
      </c>
      <c r="B4045" s="834"/>
      <c r="C4045" s="834"/>
      <c r="D4045" s="834"/>
      <c r="E4045" s="834"/>
      <c r="F4045" s="834"/>
      <c r="G4045" s="834"/>
      <c r="H4045" s="834"/>
      <c r="I4045" s="834"/>
      <c r="J4045" s="835"/>
      <c r="K4045" s="459"/>
    </row>
    <row r="4046" spans="1:11">
      <c r="A4046" s="814" t="s">
        <v>1276</v>
      </c>
      <c r="B4046" s="869"/>
      <c r="C4046" s="872" t="s">
        <v>1277</v>
      </c>
      <c r="D4046" s="462" t="s">
        <v>984</v>
      </c>
      <c r="E4046" s="874" t="s">
        <v>889</v>
      </c>
      <c r="F4046" s="874"/>
      <c r="G4046" s="875"/>
      <c r="H4046" s="876" t="s">
        <v>1278</v>
      </c>
      <c r="I4046" s="877"/>
      <c r="J4046" s="878"/>
      <c r="K4046" s="829" t="s">
        <v>1279</v>
      </c>
    </row>
    <row r="4047" spans="1:11">
      <c r="A4047" s="870"/>
      <c r="B4047" s="871"/>
      <c r="C4047" s="873"/>
      <c r="D4047" s="464"/>
      <c r="E4047" s="463" t="s">
        <v>1280</v>
      </c>
      <c r="F4047" s="465" t="s">
        <v>1281</v>
      </c>
      <c r="G4047" s="466" t="s">
        <v>1282</v>
      </c>
      <c r="H4047" s="463" t="s">
        <v>1280</v>
      </c>
      <c r="I4047" s="465" t="s">
        <v>1281</v>
      </c>
      <c r="J4047" s="465" t="s">
        <v>1282</v>
      </c>
      <c r="K4047" s="830"/>
    </row>
    <row r="4048" spans="1:11">
      <c r="A4048" s="467"/>
      <c r="B4048" s="414"/>
      <c r="C4048" s="468"/>
      <c r="D4048" s="469"/>
      <c r="E4048" s="470"/>
      <c r="F4048" s="471"/>
      <c r="G4048" s="472"/>
      <c r="H4048" s="456"/>
      <c r="I4048" s="456"/>
      <c r="J4048" s="473"/>
      <c r="K4048" s="455"/>
    </row>
    <row r="4049" spans="1:11">
      <c r="A4049" s="444"/>
      <c r="B4049" s="421"/>
      <c r="C4049" s="468"/>
      <c r="D4049" s="474"/>
      <c r="E4049" s="475"/>
      <c r="F4049" s="476"/>
      <c r="G4049" s="477"/>
      <c r="H4049" s="456"/>
      <c r="I4049" s="456"/>
      <c r="J4049" s="473"/>
      <c r="K4049" s="426"/>
    </row>
    <row r="4050" spans="1:11">
      <c r="A4050" s="444"/>
      <c r="B4050" s="421"/>
      <c r="C4050" s="468"/>
      <c r="D4050" s="474"/>
      <c r="E4050" s="475"/>
      <c r="F4050" s="476"/>
      <c r="G4050" s="477"/>
      <c r="H4050" s="456"/>
      <c r="I4050" s="456"/>
      <c r="J4050" s="473"/>
      <c r="K4050" s="426"/>
    </row>
    <row r="4051" spans="1:11">
      <c r="A4051" s="445"/>
      <c r="B4051" s="429"/>
      <c r="C4051" s="478"/>
      <c r="D4051" s="479"/>
      <c r="E4051" s="480"/>
      <c r="F4051" s="481"/>
      <c r="G4051" s="482"/>
      <c r="H4051" s="456"/>
      <c r="I4051" s="456"/>
      <c r="J4051" s="473"/>
      <c r="K4051" s="434"/>
    </row>
    <row r="4052" spans="1:11">
      <c r="A4052" s="811" t="s">
        <v>1283</v>
      </c>
      <c r="B4052" s="809"/>
      <c r="C4052" s="809"/>
      <c r="D4052" s="812"/>
      <c r="E4052" s="809"/>
      <c r="F4052" s="809"/>
      <c r="G4052" s="809"/>
      <c r="H4052" s="809"/>
      <c r="I4052" s="809"/>
      <c r="J4052" s="810"/>
      <c r="K4052" s="459"/>
    </row>
    <row r="4053" spans="1:11">
      <c r="A4053" s="808" t="s">
        <v>1284</v>
      </c>
      <c r="B4053" s="809"/>
      <c r="C4053" s="809"/>
      <c r="D4053" s="809"/>
      <c r="E4053" s="809"/>
      <c r="F4053" s="809"/>
      <c r="G4053" s="809"/>
      <c r="H4053" s="809"/>
      <c r="I4053" s="809"/>
      <c r="J4053" s="810"/>
      <c r="K4053" s="449">
        <v>438.47999999999996</v>
      </c>
    </row>
    <row r="4054" spans="1:11">
      <c r="A4054" s="808" t="s">
        <v>1225</v>
      </c>
      <c r="B4054" s="809"/>
      <c r="C4054" s="809"/>
      <c r="D4054" s="809"/>
      <c r="E4054" s="809"/>
      <c r="F4054" s="809"/>
      <c r="G4054" s="809"/>
      <c r="H4054" s="809"/>
      <c r="I4054" s="809"/>
      <c r="J4054" s="810"/>
      <c r="K4054" s="459"/>
    </row>
    <row r="4055" spans="1:11">
      <c r="A4055" s="808" t="s">
        <v>1285</v>
      </c>
      <c r="B4055" s="809"/>
      <c r="C4055" s="809"/>
      <c r="D4055" s="809"/>
      <c r="E4055" s="809"/>
      <c r="F4055" s="809"/>
      <c r="G4055" s="809"/>
      <c r="H4055" s="809"/>
      <c r="I4055" s="809"/>
      <c r="J4055" s="810"/>
      <c r="K4055" s="459"/>
    </row>
    <row r="4058" spans="1:11">
      <c r="A4058" s="937" t="s">
        <v>1226</v>
      </c>
      <c r="B4058" s="938"/>
      <c r="C4058" s="938"/>
      <c r="D4058" s="938"/>
      <c r="E4058" s="938"/>
      <c r="F4058" s="938"/>
      <c r="G4058" s="938"/>
      <c r="H4058" s="938"/>
      <c r="I4058" s="938"/>
      <c r="J4058" s="938"/>
      <c r="K4058" s="939"/>
    </row>
    <row r="4059" spans="1:11">
      <c r="A4059" s="393" t="s">
        <v>1227</v>
      </c>
      <c r="B4059" s="394"/>
      <c r="C4059" s="940"/>
      <c r="D4059" s="940"/>
      <c r="E4059" s="940"/>
      <c r="F4059" s="940"/>
      <c r="G4059" s="940"/>
      <c r="H4059" s="940"/>
      <c r="I4059" s="940"/>
      <c r="J4059" s="940"/>
      <c r="K4059" s="941"/>
    </row>
    <row r="4060" spans="1:11">
      <c r="A4060" s="393" t="s">
        <v>1228</v>
      </c>
      <c r="B4060" s="394"/>
      <c r="C4060" s="395" t="s">
        <v>1229</v>
      </c>
      <c r="E4060" s="942"/>
      <c r="F4060" s="942"/>
      <c r="G4060" s="942"/>
      <c r="H4060" s="397"/>
      <c r="I4060" s="395" t="s">
        <v>1230</v>
      </c>
      <c r="J4060" s="943"/>
      <c r="K4060" s="944"/>
    </row>
    <row r="4061" spans="1:11">
      <c r="A4061" s="398" t="s">
        <v>1231</v>
      </c>
      <c r="B4061" s="399" t="s">
        <v>1523</v>
      </c>
      <c r="C4061" s="400"/>
      <c r="D4061" s="400"/>
      <c r="E4061" s="400"/>
      <c r="F4061" s="400"/>
      <c r="G4061" s="400"/>
      <c r="H4061" s="400"/>
      <c r="I4061" s="400"/>
      <c r="J4061" s="400"/>
      <c r="K4061" s="401"/>
    </row>
    <row r="4062" spans="1:11">
      <c r="A4062" s="402" t="s">
        <v>1233</v>
      </c>
      <c r="B4062" s="403"/>
      <c r="D4062" s="404"/>
      <c r="E4062" s="404"/>
      <c r="F4062" s="404"/>
      <c r="G4062" s="404"/>
      <c r="H4062" s="404"/>
      <c r="I4062" s="405"/>
      <c r="J4062" s="406" t="s">
        <v>1234</v>
      </c>
      <c r="K4062" s="407"/>
    </row>
    <row r="4063" spans="1:11">
      <c r="A4063" s="929" t="s">
        <v>1458</v>
      </c>
      <c r="B4063" s="930"/>
      <c r="C4063" s="930"/>
      <c r="D4063" s="930"/>
      <c r="E4063" s="930"/>
      <c r="F4063" s="930"/>
      <c r="G4063" s="930"/>
      <c r="H4063" s="930"/>
      <c r="I4063" s="931"/>
      <c r="J4063" s="408" t="s">
        <v>1236</v>
      </c>
      <c r="K4063" s="407" t="s">
        <v>1310</v>
      </c>
    </row>
    <row r="4064" spans="1:11">
      <c r="A4064" s="870" t="s">
        <v>1238</v>
      </c>
      <c r="B4064" s="932"/>
      <c r="C4064" s="815"/>
      <c r="D4064" s="815"/>
      <c r="E4064" s="869"/>
      <c r="F4064" s="409" t="s">
        <v>1239</v>
      </c>
      <c r="G4064" s="933" t="s">
        <v>1240</v>
      </c>
      <c r="H4064" s="934"/>
      <c r="I4064" s="830" t="s">
        <v>1241</v>
      </c>
      <c r="J4064" s="830"/>
      <c r="K4064" s="925" t="s">
        <v>1242</v>
      </c>
    </row>
    <row r="4065" spans="1:11">
      <c r="A4065" s="870"/>
      <c r="B4065" s="932"/>
      <c r="C4065" s="932"/>
      <c r="D4065" s="932"/>
      <c r="E4065" s="871"/>
      <c r="F4065" s="409"/>
      <c r="G4065" s="409" t="s">
        <v>1243</v>
      </c>
      <c r="H4065" s="410" t="s">
        <v>1244</v>
      </c>
      <c r="I4065" s="409" t="s">
        <v>1245</v>
      </c>
      <c r="J4065" s="409" t="s">
        <v>1244</v>
      </c>
      <c r="K4065" s="926"/>
    </row>
    <row r="4066" spans="1:11">
      <c r="A4066" s="498"/>
      <c r="B4066" s="413"/>
      <c r="C4066" s="413"/>
      <c r="D4066" s="413"/>
      <c r="E4066" s="414"/>
      <c r="F4066" s="415"/>
      <c r="G4066" s="499"/>
      <c r="H4066" s="500"/>
      <c r="I4066" s="455"/>
      <c r="J4066" s="455"/>
      <c r="K4066" s="501"/>
    </row>
    <row r="4067" spans="1:11" ht="23.25" customHeight="1">
      <c r="A4067" s="420"/>
      <c r="B4067" s="421"/>
      <c r="C4067" s="421"/>
      <c r="D4067" s="421"/>
      <c r="E4067" s="422"/>
      <c r="F4067" s="423"/>
      <c r="G4067" s="424"/>
      <c r="H4067" s="425"/>
      <c r="I4067" s="426"/>
      <c r="J4067" s="426"/>
      <c r="K4067" s="427"/>
    </row>
    <row r="4068" spans="1:11">
      <c r="A4068" s="420"/>
      <c r="B4068" s="421"/>
      <c r="C4068" s="421"/>
      <c r="D4068" s="421"/>
      <c r="E4068" s="422"/>
      <c r="F4068" s="423"/>
      <c r="G4068" s="424"/>
      <c r="H4068" s="425"/>
      <c r="I4068" s="426"/>
      <c r="J4068" s="426"/>
      <c r="K4068" s="427"/>
    </row>
    <row r="4069" spans="1:11">
      <c r="A4069" s="420"/>
      <c r="B4069" s="421"/>
      <c r="C4069" s="421"/>
      <c r="D4069" s="421"/>
      <c r="E4069" s="422"/>
      <c r="F4069" s="423"/>
      <c r="G4069" s="424"/>
      <c r="H4069" s="425"/>
      <c r="I4069" s="426"/>
      <c r="J4069" s="426"/>
      <c r="K4069" s="427"/>
    </row>
    <row r="4070" spans="1:11" s="194" customFormat="1">
      <c r="A4070" s="420"/>
      <c r="B4070" s="421"/>
      <c r="C4070" s="421"/>
      <c r="D4070" s="421"/>
      <c r="E4070" s="422"/>
      <c r="F4070" s="423"/>
      <c r="G4070" s="424"/>
      <c r="H4070" s="425"/>
      <c r="I4070" s="426"/>
      <c r="J4070" s="426"/>
      <c r="K4070" s="427"/>
    </row>
    <row r="4071" spans="1:11" s="194" customFormat="1">
      <c r="A4071" s="420"/>
      <c r="B4071" s="421"/>
      <c r="C4071" s="421"/>
      <c r="D4071" s="421"/>
      <c r="E4071" s="422"/>
      <c r="F4071" s="423"/>
      <c r="G4071" s="424"/>
      <c r="H4071" s="425"/>
      <c r="I4071" s="426"/>
      <c r="J4071" s="426"/>
      <c r="K4071" s="427"/>
    </row>
    <row r="4072" spans="1:11" s="194" customFormat="1">
      <c r="A4072" s="420"/>
      <c r="B4072" s="421"/>
      <c r="C4072" s="421"/>
      <c r="D4072" s="421"/>
      <c r="E4072" s="422"/>
      <c r="F4072" s="423"/>
      <c r="G4072" s="424"/>
      <c r="H4072" s="425"/>
      <c r="I4072" s="426"/>
      <c r="J4072" s="426"/>
      <c r="K4072" s="427"/>
    </row>
    <row r="4073" spans="1:11" s="194" customFormat="1">
      <c r="A4073" s="428"/>
      <c r="B4073" s="429"/>
      <c r="C4073" s="429"/>
      <c r="D4073" s="429"/>
      <c r="E4073" s="430"/>
      <c r="F4073" s="431"/>
      <c r="G4073" s="432"/>
      <c r="H4073" s="433"/>
      <c r="I4073" s="434"/>
      <c r="J4073" s="434"/>
      <c r="K4073" s="435"/>
    </row>
    <row r="4074" spans="1:11" s="194" customFormat="1">
      <c r="A4074" s="935" t="s">
        <v>1247</v>
      </c>
      <c r="B4074" s="936"/>
      <c r="C4074" s="936"/>
      <c r="D4074" s="936"/>
      <c r="E4074" s="936"/>
      <c r="F4074" s="834"/>
      <c r="G4074" s="834"/>
      <c r="H4074" s="834"/>
      <c r="I4074" s="834"/>
      <c r="J4074" s="835"/>
      <c r="K4074" s="502"/>
    </row>
    <row r="4075" spans="1:11" s="194" customFormat="1">
      <c r="A4075" s="814" t="s">
        <v>1248</v>
      </c>
      <c r="B4075" s="815"/>
      <c r="C4075" s="815"/>
      <c r="D4075" s="815"/>
      <c r="E4075" s="815"/>
      <c r="F4075" s="437"/>
      <c r="G4075" s="437"/>
      <c r="H4075" s="921" t="s">
        <v>1239</v>
      </c>
      <c r="I4075" s="923" t="s">
        <v>1249</v>
      </c>
      <c r="J4075" s="925" t="s">
        <v>1250</v>
      </c>
      <c r="K4075" s="925" t="s">
        <v>1242</v>
      </c>
    </row>
    <row r="4076" spans="1:11" s="194" customFormat="1" ht="15">
      <c r="A4076" s="816"/>
      <c r="B4076" s="817"/>
      <c r="C4076" s="817"/>
      <c r="D4076" s="817"/>
      <c r="E4076" s="817"/>
      <c r="F4076" s="438"/>
      <c r="G4076" s="666"/>
      <c r="H4076" s="922"/>
      <c r="I4076" s="924"/>
      <c r="J4076" s="926"/>
      <c r="K4076" s="926"/>
    </row>
    <row r="4077" spans="1:11" s="194" customFormat="1">
      <c r="A4077" s="439">
        <v>20002</v>
      </c>
      <c r="B4077" s="927" t="s">
        <v>1251</v>
      </c>
      <c r="C4077" s="927"/>
      <c r="D4077" s="927"/>
      <c r="E4077" s="927"/>
      <c r="F4077" s="927"/>
      <c r="G4077" s="928"/>
      <c r="H4077" s="440">
        <v>0.25</v>
      </c>
      <c r="I4077" s="441" t="s">
        <v>1252</v>
      </c>
      <c r="J4077" s="442">
        <v>24.3</v>
      </c>
      <c r="K4077" s="442">
        <v>6.07</v>
      </c>
    </row>
    <row r="4078" spans="1:11">
      <c r="A4078" s="443">
        <v>20031</v>
      </c>
      <c r="B4078" s="919" t="s">
        <v>1253</v>
      </c>
      <c r="C4078" s="919"/>
      <c r="D4078" s="919"/>
      <c r="E4078" s="919"/>
      <c r="F4078" s="919"/>
      <c r="G4078" s="920"/>
      <c r="H4078" s="440">
        <v>2</v>
      </c>
      <c r="I4078" s="441" t="s">
        <v>1252</v>
      </c>
      <c r="J4078" s="442">
        <v>13.64</v>
      </c>
      <c r="K4078" s="442">
        <v>27.28</v>
      </c>
    </row>
    <row r="4079" spans="1:11" ht="15.75" customHeight="1">
      <c r="A4079" s="443">
        <v>11</v>
      </c>
      <c r="B4079" s="919" t="s">
        <v>1255</v>
      </c>
      <c r="C4079" s="919"/>
      <c r="D4079" s="919"/>
      <c r="E4079" s="919"/>
      <c r="F4079" s="919"/>
      <c r="G4079" s="920"/>
      <c r="H4079" s="440">
        <v>1.1200000000000001</v>
      </c>
      <c r="I4079" s="441" t="s">
        <v>1256</v>
      </c>
      <c r="J4079" s="442">
        <v>0</v>
      </c>
      <c r="K4079" s="442">
        <v>0.37</v>
      </c>
    </row>
    <row r="4080" spans="1:11" ht="21.75" customHeight="1">
      <c r="A4080" s="443">
        <v>12</v>
      </c>
      <c r="B4080" s="919" t="s">
        <v>1258</v>
      </c>
      <c r="C4080" s="919"/>
      <c r="D4080" s="919"/>
      <c r="E4080" s="919"/>
      <c r="F4080" s="919"/>
      <c r="G4080" s="920"/>
      <c r="H4080" s="440">
        <v>9.6</v>
      </c>
      <c r="I4080" s="441" t="s">
        <v>1256</v>
      </c>
      <c r="J4080" s="442">
        <v>0</v>
      </c>
      <c r="K4080" s="442">
        <v>3.2</v>
      </c>
    </row>
    <row r="4081" spans="1:11">
      <c r="A4081" s="443">
        <v>13</v>
      </c>
      <c r="B4081" s="919" t="s">
        <v>1260</v>
      </c>
      <c r="C4081" s="919"/>
      <c r="D4081" s="919"/>
      <c r="E4081" s="919"/>
      <c r="F4081" s="919"/>
      <c r="G4081" s="920"/>
      <c r="H4081" s="440">
        <v>4.79</v>
      </c>
      <c r="I4081" s="441" t="s">
        <v>1256</v>
      </c>
      <c r="J4081" s="442">
        <v>0</v>
      </c>
      <c r="K4081" s="442">
        <v>1.59</v>
      </c>
    </row>
    <row r="4082" spans="1:11">
      <c r="A4082" s="443">
        <v>14</v>
      </c>
      <c r="B4082" s="919" t="s">
        <v>1262</v>
      </c>
      <c r="C4082" s="919"/>
      <c r="D4082" s="919"/>
      <c r="E4082" s="919"/>
      <c r="F4082" s="919"/>
      <c r="G4082" s="920"/>
      <c r="H4082" s="440">
        <v>5</v>
      </c>
      <c r="I4082" s="441" t="s">
        <v>1256</v>
      </c>
      <c r="J4082" s="442">
        <v>0</v>
      </c>
      <c r="K4082" s="442">
        <v>1.66</v>
      </c>
    </row>
    <row r="4083" spans="1:11">
      <c r="A4083" s="444"/>
      <c r="B4083" s="919"/>
      <c r="C4083" s="919"/>
      <c r="D4083" s="919"/>
      <c r="E4083" s="919"/>
      <c r="F4083" s="919"/>
      <c r="G4083" s="920"/>
      <c r="H4083" s="440"/>
      <c r="I4083" s="441"/>
      <c r="J4083" s="426"/>
      <c r="K4083" s="426"/>
    </row>
    <row r="4084" spans="1:11">
      <c r="A4084" s="445"/>
      <c r="B4084" s="879"/>
      <c r="C4084" s="879"/>
      <c r="D4084" s="879"/>
      <c r="E4084" s="879"/>
      <c r="F4084" s="879"/>
      <c r="G4084" s="880"/>
      <c r="H4084" s="446"/>
      <c r="I4084" s="447"/>
      <c r="J4084" s="434"/>
      <c r="K4084" s="434"/>
    </row>
    <row r="4085" spans="1:11" ht="15">
      <c r="A4085" s="448"/>
      <c r="C4085" s="667"/>
      <c r="D4085" s="833" t="s">
        <v>1263</v>
      </c>
      <c r="E4085" s="834"/>
      <c r="F4085" s="834"/>
      <c r="G4085" s="834"/>
      <c r="H4085" s="834"/>
      <c r="I4085" s="834"/>
      <c r="J4085" s="835"/>
      <c r="K4085" s="449">
        <v>40.17</v>
      </c>
    </row>
    <row r="4086" spans="1:11">
      <c r="A4086" s="448" t="s">
        <v>1264</v>
      </c>
      <c r="B4086" s="437"/>
      <c r="C4086" s="504">
        <v>3.1953599999999995</v>
      </c>
      <c r="D4086" s="881" t="s">
        <v>1265</v>
      </c>
      <c r="E4086" s="882"/>
      <c r="F4086" s="882"/>
      <c r="G4086" s="882"/>
      <c r="H4086" s="882"/>
      <c r="I4086" s="882"/>
      <c r="J4086" s="883"/>
      <c r="K4086" s="449">
        <v>40.17</v>
      </c>
    </row>
    <row r="4087" spans="1:11">
      <c r="A4087" s="451"/>
      <c r="B4087" s="437"/>
      <c r="C4087" s="452"/>
      <c r="D4087" s="918" t="s">
        <v>1266</v>
      </c>
      <c r="E4087" s="918"/>
      <c r="F4087" s="834"/>
      <c r="G4087" s="834"/>
      <c r="H4087" s="834"/>
      <c r="I4087" s="834"/>
      <c r="J4087" s="835"/>
      <c r="K4087" s="449">
        <v>12.57</v>
      </c>
    </row>
    <row r="4088" spans="1:11">
      <c r="A4088" s="814" t="s">
        <v>1267</v>
      </c>
      <c r="B4088" s="815"/>
      <c r="C4088" s="815"/>
      <c r="D4088" s="815"/>
      <c r="E4088" s="815"/>
      <c r="F4088" s="818"/>
      <c r="G4088" s="820" t="s">
        <v>1268</v>
      </c>
      <c r="H4088" s="821"/>
      <c r="I4088" s="824" t="s">
        <v>1249</v>
      </c>
      <c r="J4088" s="813" t="s">
        <v>1269</v>
      </c>
      <c r="K4088" s="813" t="s">
        <v>1270</v>
      </c>
    </row>
    <row r="4089" spans="1:11">
      <c r="A4089" s="816"/>
      <c r="B4089" s="817"/>
      <c r="C4089" s="817"/>
      <c r="D4089" s="817"/>
      <c r="E4089" s="817"/>
      <c r="F4089" s="819"/>
      <c r="G4089" s="822"/>
      <c r="H4089" s="823"/>
      <c r="I4089" s="824"/>
      <c r="J4089" s="813"/>
      <c r="K4089" s="824"/>
    </row>
    <row r="4090" spans="1:11">
      <c r="A4090" s="443">
        <v>10034</v>
      </c>
      <c r="B4090" s="421" t="s">
        <v>1524</v>
      </c>
      <c r="C4090" s="421"/>
      <c r="D4090" s="421"/>
      <c r="E4090" s="421"/>
      <c r="F4090" s="414"/>
      <c r="G4090" s="825">
        <v>0.52600000000000002</v>
      </c>
      <c r="H4090" s="826"/>
      <c r="I4090" s="453" t="s">
        <v>1310</v>
      </c>
      <c r="J4090" s="442">
        <v>85.33</v>
      </c>
      <c r="K4090" s="418">
        <v>44.88</v>
      </c>
    </row>
    <row r="4091" spans="1:11">
      <c r="A4091" s="444"/>
      <c r="B4091" s="421"/>
      <c r="C4091" s="421"/>
      <c r="D4091" s="421"/>
      <c r="E4091" s="421"/>
      <c r="F4091" s="422"/>
      <c r="G4091" s="827"/>
      <c r="H4091" s="828"/>
      <c r="I4091" s="457"/>
      <c r="J4091" s="458"/>
      <c r="K4091" s="426"/>
    </row>
    <row r="4092" spans="1:11">
      <c r="A4092" s="444"/>
      <c r="B4092" s="421"/>
      <c r="C4092" s="421"/>
      <c r="D4092" s="421"/>
      <c r="E4092" s="421"/>
      <c r="F4092" s="422"/>
      <c r="G4092" s="827"/>
      <c r="H4092" s="828"/>
      <c r="I4092" s="457"/>
      <c r="J4092" s="458"/>
      <c r="K4092" s="426"/>
    </row>
    <row r="4093" spans="1:11">
      <c r="A4093" s="444"/>
      <c r="B4093" s="421"/>
      <c r="C4093" s="421"/>
      <c r="D4093" s="421"/>
      <c r="E4093" s="421"/>
      <c r="F4093" s="422"/>
      <c r="G4093" s="827"/>
      <c r="H4093" s="828"/>
      <c r="I4093" s="457"/>
      <c r="J4093" s="458"/>
      <c r="K4093" s="426"/>
    </row>
    <row r="4094" spans="1:11">
      <c r="A4094" s="833" t="s">
        <v>1271</v>
      </c>
      <c r="B4094" s="834"/>
      <c r="C4094" s="834"/>
      <c r="D4094" s="834"/>
      <c r="E4094" s="834"/>
      <c r="F4094" s="834"/>
      <c r="G4094" s="834"/>
      <c r="H4094" s="834"/>
      <c r="I4094" s="834"/>
      <c r="J4094" s="835"/>
      <c r="K4094" s="449">
        <v>44.88</v>
      </c>
    </row>
    <row r="4095" spans="1:11">
      <c r="A4095" s="814" t="s">
        <v>1272</v>
      </c>
      <c r="B4095" s="815"/>
      <c r="C4095" s="815"/>
      <c r="D4095" s="815"/>
      <c r="E4095" s="815"/>
      <c r="F4095" s="818"/>
      <c r="G4095" s="820" t="s">
        <v>1268</v>
      </c>
      <c r="H4095" s="821"/>
      <c r="I4095" s="824" t="s">
        <v>1249</v>
      </c>
      <c r="J4095" s="813" t="s">
        <v>1269</v>
      </c>
      <c r="K4095" s="813" t="s">
        <v>1270</v>
      </c>
    </row>
    <row r="4096" spans="1:11">
      <c r="A4096" s="816"/>
      <c r="B4096" s="817"/>
      <c r="C4096" s="817"/>
      <c r="D4096" s="817"/>
      <c r="E4096" s="817"/>
      <c r="F4096" s="819"/>
      <c r="G4096" s="822"/>
      <c r="H4096" s="823"/>
      <c r="I4096" s="824"/>
      <c r="J4096" s="813"/>
      <c r="K4096" s="824"/>
    </row>
    <row r="4097" spans="1:11">
      <c r="A4097" s="444" t="s">
        <v>1525</v>
      </c>
      <c r="B4097" s="421" t="s">
        <v>1526</v>
      </c>
      <c r="C4097" s="421"/>
      <c r="D4097" s="421"/>
      <c r="E4097" s="421"/>
      <c r="F4097" s="422"/>
      <c r="G4097" s="827">
        <v>0.7</v>
      </c>
      <c r="H4097" s="828"/>
      <c r="I4097" s="457" t="s">
        <v>1310</v>
      </c>
      <c r="J4097" s="495">
        <v>369.12</v>
      </c>
      <c r="K4097" s="442">
        <v>258.38</v>
      </c>
    </row>
    <row r="4098" spans="1:11">
      <c r="A4098" s="444"/>
      <c r="B4098" s="421"/>
      <c r="C4098" s="421"/>
      <c r="D4098" s="421"/>
      <c r="E4098" s="421"/>
      <c r="F4098" s="422"/>
      <c r="G4098" s="827"/>
      <c r="H4098" s="828"/>
      <c r="I4098" s="457"/>
      <c r="J4098" s="458"/>
      <c r="K4098" s="426"/>
    </row>
    <row r="4099" spans="1:11">
      <c r="A4099" s="444"/>
      <c r="B4099" s="421"/>
      <c r="C4099" s="421"/>
      <c r="D4099" s="421"/>
      <c r="E4099" s="421"/>
      <c r="F4099" s="422"/>
      <c r="G4099" s="827"/>
      <c r="H4099" s="828"/>
      <c r="I4099" s="457"/>
      <c r="J4099" s="458"/>
      <c r="K4099" s="426"/>
    </row>
    <row r="4100" spans="1:11">
      <c r="A4100" s="445"/>
      <c r="B4100" s="429"/>
      <c r="C4100" s="429"/>
      <c r="D4100" s="429"/>
      <c r="E4100" s="429"/>
      <c r="F4100" s="430"/>
      <c r="G4100" s="831"/>
      <c r="H4100" s="832"/>
      <c r="I4100" s="460"/>
      <c r="J4100" s="461"/>
      <c r="K4100" s="434"/>
    </row>
    <row r="4101" spans="1:11">
      <c r="A4101" s="833" t="s">
        <v>1273</v>
      </c>
      <c r="B4101" s="834"/>
      <c r="C4101" s="834"/>
      <c r="D4101" s="834"/>
      <c r="E4101" s="834"/>
      <c r="F4101" s="834"/>
      <c r="G4101" s="834"/>
      <c r="H4101" s="834"/>
      <c r="I4101" s="834"/>
      <c r="J4101" s="835"/>
      <c r="K4101" s="449">
        <v>258.38</v>
      </c>
    </row>
    <row r="4102" spans="1:11">
      <c r="A4102" s="814" t="s">
        <v>1274</v>
      </c>
      <c r="B4102" s="815"/>
      <c r="C4102" s="815"/>
      <c r="D4102" s="815"/>
      <c r="E4102" s="815"/>
      <c r="F4102" s="818"/>
      <c r="G4102" s="820" t="s">
        <v>1268</v>
      </c>
      <c r="H4102" s="821"/>
      <c r="I4102" s="824" t="s">
        <v>1249</v>
      </c>
      <c r="J4102" s="813" t="s">
        <v>1269</v>
      </c>
      <c r="K4102" s="813" t="s">
        <v>1270</v>
      </c>
    </row>
    <row r="4103" spans="1:11">
      <c r="A4103" s="816"/>
      <c r="B4103" s="817"/>
      <c r="C4103" s="817"/>
      <c r="D4103" s="817"/>
      <c r="E4103" s="817"/>
      <c r="F4103" s="819"/>
      <c r="G4103" s="822"/>
      <c r="H4103" s="823"/>
      <c r="I4103" s="824"/>
      <c r="J4103" s="813"/>
      <c r="K4103" s="824"/>
    </row>
    <row r="4104" spans="1:11">
      <c r="A4104" s="444"/>
      <c r="B4104" s="421"/>
      <c r="C4104" s="421"/>
      <c r="D4104" s="421"/>
      <c r="E4104" s="421"/>
      <c r="F4104" s="422"/>
      <c r="G4104" s="827"/>
      <c r="H4104" s="828"/>
      <c r="I4104" s="457"/>
      <c r="J4104" s="458"/>
      <c r="K4104" s="426"/>
    </row>
    <row r="4105" spans="1:11">
      <c r="A4105" s="444"/>
      <c r="B4105" s="421"/>
      <c r="C4105" s="421"/>
      <c r="D4105" s="421"/>
      <c r="E4105" s="421"/>
      <c r="F4105" s="422"/>
      <c r="G4105" s="827"/>
      <c r="H4105" s="828"/>
      <c r="I4105" s="457"/>
      <c r="J4105" s="458"/>
      <c r="K4105" s="426"/>
    </row>
    <row r="4106" spans="1:11">
      <c r="A4106" s="444"/>
      <c r="B4106" s="421"/>
      <c r="C4106" s="421"/>
      <c r="D4106" s="421"/>
      <c r="E4106" s="421"/>
      <c r="F4106" s="422"/>
      <c r="G4106" s="827"/>
      <c r="H4106" s="828"/>
      <c r="I4106" s="457"/>
      <c r="J4106" s="458"/>
      <c r="K4106" s="426"/>
    </row>
    <row r="4107" spans="1:11">
      <c r="A4107" s="445"/>
      <c r="B4107" s="429"/>
      <c r="C4107" s="429"/>
      <c r="D4107" s="429"/>
      <c r="E4107" s="429"/>
      <c r="F4107" s="430"/>
      <c r="G4107" s="831"/>
      <c r="H4107" s="832"/>
      <c r="I4107" s="460"/>
      <c r="J4107" s="461"/>
      <c r="K4107" s="434"/>
    </row>
    <row r="4108" spans="1:11">
      <c r="A4108" s="833" t="s">
        <v>1275</v>
      </c>
      <c r="B4108" s="834"/>
      <c r="C4108" s="834"/>
      <c r="D4108" s="834"/>
      <c r="E4108" s="834"/>
      <c r="F4108" s="834"/>
      <c r="G4108" s="834"/>
      <c r="H4108" s="834"/>
      <c r="I4108" s="834"/>
      <c r="J4108" s="835"/>
      <c r="K4108" s="459"/>
    </row>
    <row r="4109" spans="1:11">
      <c r="A4109" s="814" t="s">
        <v>1276</v>
      </c>
      <c r="B4109" s="869"/>
      <c r="C4109" s="872" t="s">
        <v>1277</v>
      </c>
      <c r="D4109" s="462" t="s">
        <v>984</v>
      </c>
      <c r="E4109" s="874" t="s">
        <v>889</v>
      </c>
      <c r="F4109" s="874"/>
      <c r="G4109" s="875"/>
      <c r="H4109" s="876" t="s">
        <v>1278</v>
      </c>
      <c r="I4109" s="877"/>
      <c r="J4109" s="878"/>
      <c r="K4109" s="829" t="s">
        <v>1279</v>
      </c>
    </row>
    <row r="4110" spans="1:11">
      <c r="A4110" s="870"/>
      <c r="B4110" s="871"/>
      <c r="C4110" s="873"/>
      <c r="D4110" s="464"/>
      <c r="E4110" s="463" t="s">
        <v>1280</v>
      </c>
      <c r="F4110" s="465" t="s">
        <v>1281</v>
      </c>
      <c r="G4110" s="466" t="s">
        <v>1282</v>
      </c>
      <c r="H4110" s="463" t="s">
        <v>1280</v>
      </c>
      <c r="I4110" s="465" t="s">
        <v>1281</v>
      </c>
      <c r="J4110" s="465" t="s">
        <v>1282</v>
      </c>
      <c r="K4110" s="830"/>
    </row>
    <row r="4111" spans="1:11">
      <c r="A4111" s="467"/>
      <c r="B4111" s="414"/>
      <c r="C4111" s="468"/>
      <c r="D4111" s="469"/>
      <c r="E4111" s="470"/>
      <c r="F4111" s="471"/>
      <c r="G4111" s="472"/>
      <c r="H4111" s="456"/>
      <c r="I4111" s="456"/>
      <c r="J4111" s="473"/>
      <c r="K4111" s="455"/>
    </row>
    <row r="4112" spans="1:11">
      <c r="A4112" s="444"/>
      <c r="B4112" s="421"/>
      <c r="C4112" s="468"/>
      <c r="D4112" s="474"/>
      <c r="E4112" s="475"/>
      <c r="F4112" s="476"/>
      <c r="G4112" s="477"/>
      <c r="H4112" s="456"/>
      <c r="I4112" s="456"/>
      <c r="J4112" s="473"/>
      <c r="K4112" s="426"/>
    </row>
    <row r="4113" spans="1:11">
      <c r="A4113" s="444"/>
      <c r="B4113" s="421"/>
      <c r="C4113" s="468"/>
      <c r="D4113" s="474"/>
      <c r="E4113" s="475"/>
      <c r="F4113" s="476"/>
      <c r="G4113" s="477"/>
      <c r="H4113" s="456"/>
      <c r="I4113" s="456"/>
      <c r="J4113" s="473"/>
      <c r="K4113" s="426"/>
    </row>
    <row r="4114" spans="1:11">
      <c r="A4114" s="445"/>
      <c r="B4114" s="429"/>
      <c r="C4114" s="478"/>
      <c r="D4114" s="479"/>
      <c r="E4114" s="480"/>
      <c r="F4114" s="481"/>
      <c r="G4114" s="482"/>
      <c r="H4114" s="456"/>
      <c r="I4114" s="456"/>
      <c r="J4114" s="473"/>
      <c r="K4114" s="434"/>
    </row>
    <row r="4115" spans="1:11">
      <c r="A4115" s="811" t="s">
        <v>1283</v>
      </c>
      <c r="B4115" s="809"/>
      <c r="C4115" s="809"/>
      <c r="D4115" s="812"/>
      <c r="E4115" s="809"/>
      <c r="F4115" s="809"/>
      <c r="G4115" s="809"/>
      <c r="H4115" s="809"/>
      <c r="I4115" s="809"/>
      <c r="J4115" s="810"/>
      <c r="K4115" s="459"/>
    </row>
    <row r="4116" spans="1:11">
      <c r="A4116" s="808" t="s">
        <v>1284</v>
      </c>
      <c r="B4116" s="809"/>
      <c r="C4116" s="809"/>
      <c r="D4116" s="809"/>
      <c r="E4116" s="809"/>
      <c r="F4116" s="809"/>
      <c r="G4116" s="809"/>
      <c r="H4116" s="809"/>
      <c r="I4116" s="809"/>
      <c r="J4116" s="810"/>
      <c r="K4116" s="449">
        <v>315.83</v>
      </c>
    </row>
    <row r="4117" spans="1:11">
      <c r="A4117" s="808" t="s">
        <v>1225</v>
      </c>
      <c r="B4117" s="809"/>
      <c r="C4117" s="809"/>
      <c r="D4117" s="809"/>
      <c r="E4117" s="809"/>
      <c r="F4117" s="809"/>
      <c r="G4117" s="809"/>
      <c r="H4117" s="809"/>
      <c r="I4117" s="809"/>
      <c r="J4117" s="810"/>
      <c r="K4117" s="459"/>
    </row>
    <row r="4118" spans="1:11">
      <c r="A4118" s="808" t="s">
        <v>1285</v>
      </c>
      <c r="B4118" s="809"/>
      <c r="C4118" s="809"/>
      <c r="D4118" s="809"/>
      <c r="E4118" s="809"/>
      <c r="F4118" s="809"/>
      <c r="G4118" s="809"/>
      <c r="H4118" s="809"/>
      <c r="I4118" s="809"/>
      <c r="J4118" s="810"/>
      <c r="K4118" s="459"/>
    </row>
    <row r="4121" spans="1:11">
      <c r="A4121" s="937" t="s">
        <v>1226</v>
      </c>
      <c r="B4121" s="938"/>
      <c r="C4121" s="938"/>
      <c r="D4121" s="938"/>
      <c r="E4121" s="938"/>
      <c r="F4121" s="938"/>
      <c r="G4121" s="938"/>
      <c r="H4121" s="938"/>
      <c r="I4121" s="938"/>
      <c r="J4121" s="938"/>
      <c r="K4121" s="939"/>
    </row>
    <row r="4122" spans="1:11">
      <c r="A4122" s="393" t="s">
        <v>1227</v>
      </c>
      <c r="B4122" s="394"/>
      <c r="C4122" s="940"/>
      <c r="D4122" s="940"/>
      <c r="E4122" s="940"/>
      <c r="F4122" s="940"/>
      <c r="G4122" s="940"/>
      <c r="H4122" s="940"/>
      <c r="I4122" s="940"/>
      <c r="J4122" s="940"/>
      <c r="K4122" s="941"/>
    </row>
    <row r="4123" spans="1:11">
      <c r="A4123" s="393" t="s">
        <v>1228</v>
      </c>
      <c r="B4123" s="394"/>
      <c r="C4123" s="395" t="s">
        <v>1229</v>
      </c>
      <c r="E4123" s="942"/>
      <c r="F4123" s="942"/>
      <c r="G4123" s="942"/>
      <c r="H4123" s="397"/>
      <c r="I4123" s="395" t="s">
        <v>1230</v>
      </c>
      <c r="J4123" s="943"/>
      <c r="K4123" s="944"/>
    </row>
    <row r="4124" spans="1:11">
      <c r="A4124" s="398" t="s">
        <v>1231</v>
      </c>
      <c r="B4124" s="399" t="s">
        <v>1527</v>
      </c>
      <c r="C4124" s="400"/>
      <c r="D4124" s="400"/>
      <c r="E4124" s="400"/>
      <c r="F4124" s="400"/>
      <c r="G4124" s="400"/>
      <c r="H4124" s="400"/>
      <c r="I4124" s="400"/>
      <c r="J4124" s="400"/>
      <c r="K4124" s="401"/>
    </row>
    <row r="4125" spans="1:11">
      <c r="A4125" s="402" t="s">
        <v>1233</v>
      </c>
      <c r="B4125" s="403"/>
      <c r="D4125" s="404"/>
      <c r="E4125" s="404"/>
      <c r="F4125" s="404"/>
      <c r="G4125" s="404"/>
      <c r="H4125" s="404"/>
      <c r="I4125" s="405"/>
      <c r="J4125" s="406" t="s">
        <v>1234</v>
      </c>
      <c r="K4125" s="407"/>
    </row>
    <row r="4126" spans="1:11">
      <c r="A4126" s="929" t="s">
        <v>1435</v>
      </c>
      <c r="B4126" s="930"/>
      <c r="C4126" s="930"/>
      <c r="D4126" s="930"/>
      <c r="E4126" s="930"/>
      <c r="F4126" s="930"/>
      <c r="G4126" s="930"/>
      <c r="H4126" s="930"/>
      <c r="I4126" s="931"/>
      <c r="J4126" s="408" t="s">
        <v>1236</v>
      </c>
      <c r="K4126" s="407" t="s">
        <v>1310</v>
      </c>
    </row>
    <row r="4127" spans="1:11">
      <c r="A4127" s="870" t="s">
        <v>1238</v>
      </c>
      <c r="B4127" s="932"/>
      <c r="C4127" s="815"/>
      <c r="D4127" s="815"/>
      <c r="E4127" s="869"/>
      <c r="F4127" s="409" t="s">
        <v>1239</v>
      </c>
      <c r="G4127" s="933" t="s">
        <v>1240</v>
      </c>
      <c r="H4127" s="934"/>
      <c r="I4127" s="830" t="s">
        <v>1241</v>
      </c>
      <c r="J4127" s="830"/>
      <c r="K4127" s="925" t="s">
        <v>1242</v>
      </c>
    </row>
    <row r="4128" spans="1:11">
      <c r="A4128" s="870"/>
      <c r="B4128" s="932"/>
      <c r="C4128" s="932"/>
      <c r="D4128" s="932"/>
      <c r="E4128" s="871"/>
      <c r="F4128" s="409"/>
      <c r="G4128" s="409" t="s">
        <v>1243</v>
      </c>
      <c r="H4128" s="410" t="s">
        <v>1244</v>
      </c>
      <c r="I4128" s="409" t="s">
        <v>1245</v>
      </c>
      <c r="J4128" s="409" t="s">
        <v>1244</v>
      </c>
      <c r="K4128" s="926"/>
    </row>
    <row r="4129" spans="1:11">
      <c r="A4129" s="498"/>
      <c r="B4129" s="413"/>
      <c r="C4129" s="413"/>
      <c r="D4129" s="413"/>
      <c r="E4129" s="414"/>
      <c r="F4129" s="415"/>
      <c r="G4129" s="499"/>
      <c r="H4129" s="500"/>
      <c r="I4129" s="455"/>
      <c r="J4129" s="455"/>
      <c r="K4129" s="501"/>
    </row>
    <row r="4130" spans="1:11" ht="23.25" customHeight="1">
      <c r="A4130" s="420"/>
      <c r="B4130" s="421"/>
      <c r="C4130" s="421"/>
      <c r="D4130" s="421"/>
      <c r="E4130" s="422"/>
      <c r="F4130" s="423"/>
      <c r="G4130" s="424"/>
      <c r="H4130" s="425"/>
      <c r="I4130" s="426"/>
      <c r="J4130" s="426"/>
      <c r="K4130" s="427"/>
    </row>
    <row r="4131" spans="1:11">
      <c r="A4131" s="420"/>
      <c r="B4131" s="421"/>
      <c r="C4131" s="421"/>
      <c r="D4131" s="421"/>
      <c r="E4131" s="422"/>
      <c r="F4131" s="423"/>
      <c r="G4131" s="424"/>
      <c r="H4131" s="425"/>
      <c r="I4131" s="426"/>
      <c r="J4131" s="426"/>
      <c r="K4131" s="427"/>
    </row>
    <row r="4132" spans="1:11">
      <c r="A4132" s="420"/>
      <c r="B4132" s="421"/>
      <c r="C4132" s="421"/>
      <c r="D4132" s="421"/>
      <c r="E4132" s="422"/>
      <c r="F4132" s="423"/>
      <c r="G4132" s="424"/>
      <c r="H4132" s="425"/>
      <c r="I4132" s="426"/>
      <c r="J4132" s="426"/>
      <c r="K4132" s="427"/>
    </row>
    <row r="4133" spans="1:11" s="194" customFormat="1">
      <c r="A4133" s="420"/>
      <c r="B4133" s="421"/>
      <c r="C4133" s="421"/>
      <c r="D4133" s="421"/>
      <c r="E4133" s="422"/>
      <c r="F4133" s="423"/>
      <c r="G4133" s="424"/>
      <c r="H4133" s="425"/>
      <c r="I4133" s="426"/>
      <c r="J4133" s="426"/>
      <c r="K4133" s="427"/>
    </row>
    <row r="4134" spans="1:11" s="194" customFormat="1">
      <c r="A4134" s="420"/>
      <c r="B4134" s="421"/>
      <c r="C4134" s="421"/>
      <c r="D4134" s="421"/>
      <c r="E4134" s="422"/>
      <c r="F4134" s="423"/>
      <c r="G4134" s="424"/>
      <c r="H4134" s="425"/>
      <c r="I4134" s="426"/>
      <c r="J4134" s="426"/>
      <c r="K4134" s="427"/>
    </row>
    <row r="4135" spans="1:11" s="194" customFormat="1">
      <c r="A4135" s="420"/>
      <c r="B4135" s="421"/>
      <c r="C4135" s="421"/>
      <c r="D4135" s="421"/>
      <c r="E4135" s="422"/>
      <c r="F4135" s="423"/>
      <c r="G4135" s="424"/>
      <c r="H4135" s="425"/>
      <c r="I4135" s="426"/>
      <c r="J4135" s="426"/>
      <c r="K4135" s="427"/>
    </row>
    <row r="4136" spans="1:11" s="194" customFormat="1">
      <c r="A4136" s="428"/>
      <c r="B4136" s="429"/>
      <c r="C4136" s="429"/>
      <c r="D4136" s="429"/>
      <c r="E4136" s="430"/>
      <c r="F4136" s="431"/>
      <c r="G4136" s="432"/>
      <c r="H4136" s="433"/>
      <c r="I4136" s="434"/>
      <c r="J4136" s="434"/>
      <c r="K4136" s="435"/>
    </row>
    <row r="4137" spans="1:11" s="194" customFormat="1">
      <c r="A4137" s="935" t="s">
        <v>1247</v>
      </c>
      <c r="B4137" s="936"/>
      <c r="C4137" s="936"/>
      <c r="D4137" s="936"/>
      <c r="E4137" s="936"/>
      <c r="F4137" s="834"/>
      <c r="G4137" s="834"/>
      <c r="H4137" s="834"/>
      <c r="I4137" s="834"/>
      <c r="J4137" s="835"/>
      <c r="K4137" s="502"/>
    </row>
    <row r="4138" spans="1:11" s="194" customFormat="1">
      <c r="A4138" s="814" t="s">
        <v>1248</v>
      </c>
      <c r="B4138" s="815"/>
      <c r="C4138" s="815"/>
      <c r="D4138" s="815"/>
      <c r="E4138" s="815"/>
      <c r="F4138" s="437"/>
      <c r="G4138" s="437"/>
      <c r="H4138" s="921" t="s">
        <v>1239</v>
      </c>
      <c r="I4138" s="923" t="s">
        <v>1249</v>
      </c>
      <c r="J4138" s="925" t="s">
        <v>1250</v>
      </c>
      <c r="K4138" s="925" t="s">
        <v>1242</v>
      </c>
    </row>
    <row r="4139" spans="1:11" s="194" customFormat="1" ht="15">
      <c r="A4139" s="816"/>
      <c r="B4139" s="817"/>
      <c r="C4139" s="817"/>
      <c r="D4139" s="817"/>
      <c r="E4139" s="817"/>
      <c r="F4139" s="438"/>
      <c r="G4139" s="666"/>
      <c r="H4139" s="922"/>
      <c r="I4139" s="924"/>
      <c r="J4139" s="926"/>
      <c r="K4139" s="926"/>
    </row>
    <row r="4140" spans="1:11" s="194" customFormat="1">
      <c r="A4140" s="439">
        <v>20002</v>
      </c>
      <c r="B4140" s="927" t="s">
        <v>1251</v>
      </c>
      <c r="C4140" s="927"/>
      <c r="D4140" s="927"/>
      <c r="E4140" s="927"/>
      <c r="F4140" s="927"/>
      <c r="G4140" s="928"/>
      <c r="H4140" s="440">
        <v>0.2</v>
      </c>
      <c r="I4140" s="441" t="s">
        <v>1252</v>
      </c>
      <c r="J4140" s="442">
        <v>24.3</v>
      </c>
      <c r="K4140" s="442">
        <v>4.8600000000000003</v>
      </c>
    </row>
    <row r="4141" spans="1:11">
      <c r="A4141" s="443">
        <v>20003</v>
      </c>
      <c r="B4141" s="919" t="s">
        <v>1306</v>
      </c>
      <c r="C4141" s="919"/>
      <c r="D4141" s="919"/>
      <c r="E4141" s="919"/>
      <c r="F4141" s="919"/>
      <c r="G4141" s="920"/>
      <c r="H4141" s="440">
        <v>4</v>
      </c>
      <c r="I4141" s="441" t="s">
        <v>1252</v>
      </c>
      <c r="J4141" s="442">
        <v>15.22</v>
      </c>
      <c r="K4141" s="442">
        <v>60.88</v>
      </c>
    </row>
    <row r="4142" spans="1:11" ht="15.75" customHeight="1">
      <c r="A4142" s="443">
        <v>20017</v>
      </c>
      <c r="B4142" s="919" t="s">
        <v>1413</v>
      </c>
      <c r="C4142" s="919"/>
      <c r="D4142" s="919"/>
      <c r="E4142" s="919"/>
      <c r="F4142" s="919"/>
      <c r="G4142" s="920"/>
      <c r="H4142" s="440">
        <v>0.8</v>
      </c>
      <c r="I4142" s="441" t="s">
        <v>1252</v>
      </c>
      <c r="J4142" s="442">
        <v>20.190000000000001</v>
      </c>
      <c r="K4142" s="442">
        <v>16.149999999999999</v>
      </c>
    </row>
    <row r="4143" spans="1:11" ht="21.75" customHeight="1">
      <c r="A4143" s="443">
        <v>11</v>
      </c>
      <c r="B4143" s="919" t="s">
        <v>1255</v>
      </c>
      <c r="C4143" s="919"/>
      <c r="D4143" s="919"/>
      <c r="E4143" s="919"/>
      <c r="F4143" s="919"/>
      <c r="G4143" s="920"/>
      <c r="H4143" s="440">
        <v>1.1200000000000001</v>
      </c>
      <c r="I4143" s="441" t="s">
        <v>1256</v>
      </c>
      <c r="J4143" s="442">
        <v>0</v>
      </c>
      <c r="K4143" s="442">
        <v>0.91</v>
      </c>
    </row>
    <row r="4144" spans="1:11">
      <c r="A4144" s="443">
        <v>12</v>
      </c>
      <c r="B4144" s="919" t="s">
        <v>1258</v>
      </c>
      <c r="C4144" s="919"/>
      <c r="D4144" s="919"/>
      <c r="E4144" s="919"/>
      <c r="F4144" s="919"/>
      <c r="G4144" s="920"/>
      <c r="H4144" s="440">
        <v>9.6</v>
      </c>
      <c r="I4144" s="441" t="s">
        <v>1256</v>
      </c>
      <c r="J4144" s="442">
        <v>0</v>
      </c>
      <c r="K4144" s="442">
        <v>7.86</v>
      </c>
    </row>
    <row r="4145" spans="1:11">
      <c r="A4145" s="443">
        <v>13</v>
      </c>
      <c r="B4145" s="919" t="s">
        <v>1260</v>
      </c>
      <c r="C4145" s="919"/>
      <c r="D4145" s="919"/>
      <c r="E4145" s="919"/>
      <c r="F4145" s="919"/>
      <c r="G4145" s="920"/>
      <c r="H4145" s="440">
        <v>4.79</v>
      </c>
      <c r="I4145" s="441" t="s">
        <v>1256</v>
      </c>
      <c r="J4145" s="442">
        <v>0</v>
      </c>
      <c r="K4145" s="442">
        <v>3.92</v>
      </c>
    </row>
    <row r="4146" spans="1:11">
      <c r="A4146" s="444"/>
      <c r="B4146" s="919"/>
      <c r="C4146" s="919"/>
      <c r="D4146" s="919"/>
      <c r="E4146" s="919"/>
      <c r="F4146" s="919"/>
      <c r="G4146" s="920"/>
      <c r="H4146" s="440"/>
      <c r="I4146" s="441"/>
      <c r="J4146" s="426"/>
      <c r="K4146" s="426"/>
    </row>
    <row r="4147" spans="1:11">
      <c r="A4147" s="445"/>
      <c r="B4147" s="879"/>
      <c r="C4147" s="879"/>
      <c r="D4147" s="879"/>
      <c r="E4147" s="879"/>
      <c r="F4147" s="879"/>
      <c r="G4147" s="880"/>
      <c r="H4147" s="446"/>
      <c r="I4147" s="447"/>
      <c r="J4147" s="434"/>
      <c r="K4147" s="434"/>
    </row>
    <row r="4148" spans="1:11" ht="15">
      <c r="A4148" s="448"/>
      <c r="C4148" s="667"/>
      <c r="D4148" s="833" t="s">
        <v>1263</v>
      </c>
      <c r="E4148" s="834"/>
      <c r="F4148" s="834"/>
      <c r="G4148" s="834"/>
      <c r="H4148" s="834"/>
      <c r="I4148" s="834"/>
      <c r="J4148" s="835"/>
      <c r="K4148" s="449">
        <v>94.580000000000013</v>
      </c>
    </row>
    <row r="4149" spans="1:11">
      <c r="A4149" s="448" t="s">
        <v>1264</v>
      </c>
      <c r="B4149" s="437"/>
      <c r="C4149" s="450">
        <v>1</v>
      </c>
      <c r="D4149" s="881" t="s">
        <v>1265</v>
      </c>
      <c r="E4149" s="882"/>
      <c r="F4149" s="882"/>
      <c r="G4149" s="882"/>
      <c r="H4149" s="882"/>
      <c r="I4149" s="882"/>
      <c r="J4149" s="883"/>
      <c r="K4149" s="449">
        <v>94.580000000000013</v>
      </c>
    </row>
    <row r="4150" spans="1:11">
      <c r="A4150" s="451"/>
      <c r="B4150" s="437"/>
      <c r="C4150" s="452"/>
      <c r="D4150" s="918" t="s">
        <v>1266</v>
      </c>
      <c r="E4150" s="918"/>
      <c r="F4150" s="834"/>
      <c r="G4150" s="834"/>
      <c r="H4150" s="834"/>
      <c r="I4150" s="834"/>
      <c r="J4150" s="835"/>
      <c r="K4150" s="449">
        <v>94.58</v>
      </c>
    </row>
    <row r="4151" spans="1:11">
      <c r="A4151" s="814" t="s">
        <v>1267</v>
      </c>
      <c r="B4151" s="815"/>
      <c r="C4151" s="815"/>
      <c r="D4151" s="815"/>
      <c r="E4151" s="815"/>
      <c r="F4151" s="818"/>
      <c r="G4151" s="820" t="s">
        <v>1268</v>
      </c>
      <c r="H4151" s="821"/>
      <c r="I4151" s="824" t="s">
        <v>1249</v>
      </c>
      <c r="J4151" s="813" t="s">
        <v>1269</v>
      </c>
      <c r="K4151" s="813" t="s">
        <v>1270</v>
      </c>
    </row>
    <row r="4152" spans="1:11">
      <c r="A4152" s="816"/>
      <c r="B4152" s="817"/>
      <c r="C4152" s="817"/>
      <c r="D4152" s="817"/>
      <c r="E4152" s="817"/>
      <c r="F4152" s="819"/>
      <c r="G4152" s="822"/>
      <c r="H4152" s="823"/>
      <c r="I4152" s="824"/>
      <c r="J4152" s="813"/>
      <c r="K4152" s="824"/>
    </row>
    <row r="4153" spans="1:11">
      <c r="A4153" s="443">
        <v>10034</v>
      </c>
      <c r="B4153" s="421" t="s">
        <v>1524</v>
      </c>
      <c r="C4153" s="421"/>
      <c r="D4153" s="421"/>
      <c r="E4153" s="421"/>
      <c r="F4153" s="414"/>
      <c r="G4153" s="825">
        <v>1.1499999999999999</v>
      </c>
      <c r="H4153" s="826"/>
      <c r="I4153" s="453" t="s">
        <v>1310</v>
      </c>
      <c r="J4153" s="442">
        <v>85.33</v>
      </c>
      <c r="K4153" s="418">
        <v>98.12</v>
      </c>
    </row>
    <row r="4154" spans="1:11">
      <c r="A4154" s="444"/>
      <c r="B4154" s="421"/>
      <c r="C4154" s="421"/>
      <c r="D4154" s="421"/>
      <c r="E4154" s="421"/>
      <c r="F4154" s="422"/>
      <c r="G4154" s="827"/>
      <c r="H4154" s="828"/>
      <c r="I4154" s="457"/>
      <c r="J4154" s="458"/>
      <c r="K4154" s="426"/>
    </row>
    <row r="4155" spans="1:11">
      <c r="A4155" s="444"/>
      <c r="B4155" s="421"/>
      <c r="C4155" s="421"/>
      <c r="D4155" s="421"/>
      <c r="E4155" s="421"/>
      <c r="F4155" s="422"/>
      <c r="G4155" s="827"/>
      <c r="H4155" s="828"/>
      <c r="I4155" s="457"/>
      <c r="J4155" s="458"/>
      <c r="K4155" s="426"/>
    </row>
    <row r="4156" spans="1:11">
      <c r="A4156" s="444"/>
      <c r="B4156" s="421"/>
      <c r="C4156" s="421"/>
      <c r="D4156" s="421"/>
      <c r="E4156" s="421"/>
      <c r="F4156" s="422"/>
      <c r="G4156" s="827"/>
      <c r="H4156" s="828"/>
      <c r="I4156" s="457"/>
      <c r="J4156" s="458"/>
      <c r="K4156" s="426"/>
    </row>
    <row r="4157" spans="1:11">
      <c r="A4157" s="833" t="s">
        <v>1271</v>
      </c>
      <c r="B4157" s="834"/>
      <c r="C4157" s="834"/>
      <c r="D4157" s="834"/>
      <c r="E4157" s="834"/>
      <c r="F4157" s="834"/>
      <c r="G4157" s="834"/>
      <c r="H4157" s="834"/>
      <c r="I4157" s="834"/>
      <c r="J4157" s="835"/>
      <c r="K4157" s="449">
        <v>98.12</v>
      </c>
    </row>
    <row r="4158" spans="1:11">
      <c r="A4158" s="814" t="s">
        <v>1272</v>
      </c>
      <c r="B4158" s="815"/>
      <c r="C4158" s="815"/>
      <c r="D4158" s="815"/>
      <c r="E4158" s="815"/>
      <c r="F4158" s="818"/>
      <c r="G4158" s="820" t="s">
        <v>1268</v>
      </c>
      <c r="H4158" s="821"/>
      <c r="I4158" s="824" t="s">
        <v>1249</v>
      </c>
      <c r="J4158" s="813" t="s">
        <v>1269</v>
      </c>
      <c r="K4158" s="813" t="s">
        <v>1270</v>
      </c>
    </row>
    <row r="4159" spans="1:11">
      <c r="A4159" s="816"/>
      <c r="B4159" s="817"/>
      <c r="C4159" s="817"/>
      <c r="D4159" s="817"/>
      <c r="E4159" s="817"/>
      <c r="F4159" s="819"/>
      <c r="G4159" s="822"/>
      <c r="H4159" s="823"/>
      <c r="I4159" s="824"/>
      <c r="J4159" s="813"/>
      <c r="K4159" s="824"/>
    </row>
    <row r="4160" spans="1:11">
      <c r="A4160" s="444" t="s">
        <v>1459</v>
      </c>
      <c r="B4160" s="421" t="s">
        <v>1460</v>
      </c>
      <c r="C4160" s="421"/>
      <c r="D4160" s="421"/>
      <c r="E4160" s="421"/>
      <c r="F4160" s="422"/>
      <c r="G4160" s="827">
        <v>0.15</v>
      </c>
      <c r="H4160" s="828"/>
      <c r="I4160" s="457" t="s">
        <v>1310</v>
      </c>
      <c r="J4160" s="495">
        <v>431.02</v>
      </c>
      <c r="K4160" s="442">
        <v>64.650000000000006</v>
      </c>
    </row>
    <row r="4161" spans="1:11">
      <c r="A4161" s="444"/>
      <c r="B4161" s="421"/>
      <c r="C4161" s="421"/>
      <c r="D4161" s="421"/>
      <c r="E4161" s="421"/>
      <c r="F4161" s="422"/>
      <c r="G4161" s="827"/>
      <c r="H4161" s="828"/>
      <c r="I4161" s="457"/>
      <c r="J4161" s="458"/>
      <c r="K4161" s="426"/>
    </row>
    <row r="4162" spans="1:11">
      <c r="A4162" s="444"/>
      <c r="B4162" s="421"/>
      <c r="C4162" s="421"/>
      <c r="D4162" s="421"/>
      <c r="E4162" s="421"/>
      <c r="F4162" s="422"/>
      <c r="G4162" s="827"/>
      <c r="H4162" s="828"/>
      <c r="I4162" s="457"/>
      <c r="J4162" s="458"/>
      <c r="K4162" s="426"/>
    </row>
    <row r="4163" spans="1:11">
      <c r="A4163" s="445"/>
      <c r="B4163" s="429"/>
      <c r="C4163" s="429"/>
      <c r="D4163" s="429"/>
      <c r="E4163" s="429"/>
      <c r="F4163" s="430"/>
      <c r="G4163" s="831"/>
      <c r="H4163" s="832"/>
      <c r="I4163" s="460"/>
      <c r="J4163" s="461"/>
      <c r="K4163" s="434"/>
    </row>
    <row r="4164" spans="1:11">
      <c r="A4164" s="833" t="s">
        <v>1273</v>
      </c>
      <c r="B4164" s="834"/>
      <c r="C4164" s="834"/>
      <c r="D4164" s="834"/>
      <c r="E4164" s="834"/>
      <c r="F4164" s="834"/>
      <c r="G4164" s="834"/>
      <c r="H4164" s="834"/>
      <c r="I4164" s="834"/>
      <c r="J4164" s="835"/>
      <c r="K4164" s="449">
        <v>64.650000000000006</v>
      </c>
    </row>
    <row r="4165" spans="1:11">
      <c r="A4165" s="814" t="s">
        <v>1274</v>
      </c>
      <c r="B4165" s="815"/>
      <c r="C4165" s="815"/>
      <c r="D4165" s="815"/>
      <c r="E4165" s="815"/>
      <c r="F4165" s="818"/>
      <c r="G4165" s="820" t="s">
        <v>1268</v>
      </c>
      <c r="H4165" s="821"/>
      <c r="I4165" s="824" t="s">
        <v>1249</v>
      </c>
      <c r="J4165" s="813" t="s">
        <v>1269</v>
      </c>
      <c r="K4165" s="813" t="s">
        <v>1270</v>
      </c>
    </row>
    <row r="4166" spans="1:11">
      <c r="A4166" s="816"/>
      <c r="B4166" s="817"/>
      <c r="C4166" s="817"/>
      <c r="D4166" s="817"/>
      <c r="E4166" s="817"/>
      <c r="F4166" s="819"/>
      <c r="G4166" s="822"/>
      <c r="H4166" s="823"/>
      <c r="I4166" s="824"/>
      <c r="J4166" s="813"/>
      <c r="K4166" s="824"/>
    </row>
    <row r="4167" spans="1:11">
      <c r="A4167" s="444"/>
      <c r="B4167" s="421"/>
      <c r="C4167" s="421"/>
      <c r="D4167" s="421"/>
      <c r="E4167" s="421"/>
      <c r="F4167" s="422"/>
      <c r="G4167" s="827"/>
      <c r="H4167" s="828"/>
      <c r="I4167" s="457"/>
      <c r="J4167" s="458"/>
      <c r="K4167" s="426"/>
    </row>
    <row r="4168" spans="1:11">
      <c r="A4168" s="444"/>
      <c r="B4168" s="421"/>
      <c r="C4168" s="421"/>
      <c r="D4168" s="421"/>
      <c r="E4168" s="421"/>
      <c r="F4168" s="422"/>
      <c r="G4168" s="827"/>
      <c r="H4168" s="828"/>
      <c r="I4168" s="457"/>
      <c r="J4168" s="458"/>
      <c r="K4168" s="426"/>
    </row>
    <row r="4169" spans="1:11">
      <c r="A4169" s="444"/>
      <c r="B4169" s="421"/>
      <c r="C4169" s="421"/>
      <c r="D4169" s="421"/>
      <c r="E4169" s="421"/>
      <c r="F4169" s="422"/>
      <c r="G4169" s="827"/>
      <c r="H4169" s="828"/>
      <c r="I4169" s="457"/>
      <c r="J4169" s="458"/>
      <c r="K4169" s="426"/>
    </row>
    <row r="4170" spans="1:11">
      <c r="A4170" s="445"/>
      <c r="B4170" s="429"/>
      <c r="C4170" s="429"/>
      <c r="D4170" s="429"/>
      <c r="E4170" s="429"/>
      <c r="F4170" s="430"/>
      <c r="G4170" s="831"/>
      <c r="H4170" s="832"/>
      <c r="I4170" s="460"/>
      <c r="J4170" s="461"/>
      <c r="K4170" s="434"/>
    </row>
    <row r="4171" spans="1:11">
      <c r="A4171" s="833" t="s">
        <v>1275</v>
      </c>
      <c r="B4171" s="834"/>
      <c r="C4171" s="834"/>
      <c r="D4171" s="834"/>
      <c r="E4171" s="834"/>
      <c r="F4171" s="834"/>
      <c r="G4171" s="834"/>
      <c r="H4171" s="834"/>
      <c r="I4171" s="834"/>
      <c r="J4171" s="835"/>
      <c r="K4171" s="459"/>
    </row>
    <row r="4172" spans="1:11">
      <c r="A4172" s="814" t="s">
        <v>1276</v>
      </c>
      <c r="B4172" s="869"/>
      <c r="C4172" s="872" t="s">
        <v>1277</v>
      </c>
      <c r="D4172" s="462" t="s">
        <v>984</v>
      </c>
      <c r="E4172" s="874" t="s">
        <v>889</v>
      </c>
      <c r="F4172" s="874"/>
      <c r="G4172" s="875"/>
      <c r="H4172" s="876" t="s">
        <v>1278</v>
      </c>
      <c r="I4172" s="877"/>
      <c r="J4172" s="878"/>
      <c r="K4172" s="829" t="s">
        <v>1279</v>
      </c>
    </row>
    <row r="4173" spans="1:11">
      <c r="A4173" s="870"/>
      <c r="B4173" s="871"/>
      <c r="C4173" s="873"/>
      <c r="D4173" s="464"/>
      <c r="E4173" s="463" t="s">
        <v>1280</v>
      </c>
      <c r="F4173" s="465" t="s">
        <v>1281</v>
      </c>
      <c r="G4173" s="466" t="s">
        <v>1282</v>
      </c>
      <c r="H4173" s="463" t="s">
        <v>1280</v>
      </c>
      <c r="I4173" s="465" t="s">
        <v>1281</v>
      </c>
      <c r="J4173" s="465" t="s">
        <v>1282</v>
      </c>
      <c r="K4173" s="830"/>
    </row>
    <row r="4174" spans="1:11">
      <c r="A4174" s="467"/>
      <c r="B4174" s="414"/>
      <c r="C4174" s="468"/>
      <c r="D4174" s="469"/>
      <c r="E4174" s="470"/>
      <c r="F4174" s="471"/>
      <c r="G4174" s="472"/>
      <c r="H4174" s="456"/>
      <c r="I4174" s="456"/>
      <c r="J4174" s="473"/>
      <c r="K4174" s="455"/>
    </row>
    <row r="4175" spans="1:11">
      <c r="A4175" s="444"/>
      <c r="B4175" s="421"/>
      <c r="C4175" s="468"/>
      <c r="D4175" s="474"/>
      <c r="E4175" s="475"/>
      <c r="F4175" s="476"/>
      <c r="G4175" s="477"/>
      <c r="H4175" s="456"/>
      <c r="I4175" s="456"/>
      <c r="J4175" s="473"/>
      <c r="K4175" s="426"/>
    </row>
    <row r="4176" spans="1:11">
      <c r="A4176" s="444"/>
      <c r="B4176" s="421"/>
      <c r="C4176" s="468"/>
      <c r="D4176" s="474"/>
      <c r="E4176" s="475"/>
      <c r="F4176" s="476"/>
      <c r="G4176" s="477"/>
      <c r="H4176" s="456"/>
      <c r="I4176" s="456"/>
      <c r="J4176" s="473"/>
      <c r="K4176" s="426"/>
    </row>
    <row r="4177" spans="1:11">
      <c r="A4177" s="445"/>
      <c r="B4177" s="429"/>
      <c r="C4177" s="478"/>
      <c r="D4177" s="479"/>
      <c r="E4177" s="480"/>
      <c r="F4177" s="481"/>
      <c r="G4177" s="482"/>
      <c r="H4177" s="456"/>
      <c r="I4177" s="456"/>
      <c r="J4177" s="473"/>
      <c r="K4177" s="434"/>
    </row>
    <row r="4178" spans="1:11">
      <c r="A4178" s="811" t="s">
        <v>1283</v>
      </c>
      <c r="B4178" s="809"/>
      <c r="C4178" s="809"/>
      <c r="D4178" s="812"/>
      <c r="E4178" s="809"/>
      <c r="F4178" s="809"/>
      <c r="G4178" s="809"/>
      <c r="H4178" s="809"/>
      <c r="I4178" s="809"/>
      <c r="J4178" s="810"/>
      <c r="K4178" s="459"/>
    </row>
    <row r="4179" spans="1:11">
      <c r="A4179" s="808" t="s">
        <v>1284</v>
      </c>
      <c r="B4179" s="809"/>
      <c r="C4179" s="809"/>
      <c r="D4179" s="809"/>
      <c r="E4179" s="809"/>
      <c r="F4179" s="809"/>
      <c r="G4179" s="809"/>
      <c r="H4179" s="809"/>
      <c r="I4179" s="809"/>
      <c r="J4179" s="810"/>
      <c r="K4179" s="449">
        <v>257.35000000000002</v>
      </c>
    </row>
    <row r="4180" spans="1:11">
      <c r="A4180" s="808" t="s">
        <v>1225</v>
      </c>
      <c r="B4180" s="809"/>
      <c r="C4180" s="809"/>
      <c r="D4180" s="809"/>
      <c r="E4180" s="809"/>
      <c r="F4180" s="809"/>
      <c r="G4180" s="809"/>
      <c r="H4180" s="809"/>
      <c r="I4180" s="809"/>
      <c r="J4180" s="810"/>
      <c r="K4180" s="459"/>
    </row>
    <row r="4181" spans="1:11">
      <c r="A4181" s="808" t="s">
        <v>1285</v>
      </c>
      <c r="B4181" s="809"/>
      <c r="C4181" s="809"/>
      <c r="D4181" s="809"/>
      <c r="E4181" s="809"/>
      <c r="F4181" s="809"/>
      <c r="G4181" s="809"/>
      <c r="H4181" s="809"/>
      <c r="I4181" s="809"/>
      <c r="J4181" s="810"/>
      <c r="K4181" s="459"/>
    </row>
    <row r="4184" spans="1:11">
      <c r="A4184" s="937" t="s">
        <v>1226</v>
      </c>
      <c r="B4184" s="938"/>
      <c r="C4184" s="938"/>
      <c r="D4184" s="938"/>
      <c r="E4184" s="938"/>
      <c r="F4184" s="938"/>
      <c r="G4184" s="938"/>
      <c r="H4184" s="938"/>
      <c r="I4184" s="938"/>
      <c r="J4184" s="938"/>
      <c r="K4184" s="939"/>
    </row>
    <row r="4185" spans="1:11">
      <c r="A4185" s="393" t="s">
        <v>1227</v>
      </c>
      <c r="B4185" s="394"/>
      <c r="C4185" s="940"/>
      <c r="D4185" s="940"/>
      <c r="E4185" s="940"/>
      <c r="F4185" s="940"/>
      <c r="G4185" s="940"/>
      <c r="H4185" s="940"/>
      <c r="I4185" s="940"/>
      <c r="J4185" s="940"/>
      <c r="K4185" s="941"/>
    </row>
    <row r="4186" spans="1:11">
      <c r="A4186" s="393" t="s">
        <v>1228</v>
      </c>
      <c r="B4186" s="394"/>
      <c r="C4186" s="395" t="s">
        <v>1229</v>
      </c>
      <c r="E4186" s="942"/>
      <c r="F4186" s="942"/>
      <c r="G4186" s="942"/>
      <c r="H4186" s="397"/>
      <c r="I4186" s="395" t="s">
        <v>1230</v>
      </c>
      <c r="J4186" s="943"/>
      <c r="K4186" s="944"/>
    </row>
    <row r="4187" spans="1:11">
      <c r="A4187" s="398" t="s">
        <v>1231</v>
      </c>
      <c r="B4187" s="399" t="s">
        <v>1528</v>
      </c>
      <c r="C4187" s="400"/>
      <c r="D4187" s="400"/>
      <c r="E4187" s="400"/>
      <c r="F4187" s="400"/>
      <c r="G4187" s="400"/>
      <c r="H4187" s="400"/>
      <c r="I4187" s="400"/>
      <c r="J4187" s="400"/>
      <c r="K4187" s="401"/>
    </row>
    <row r="4188" spans="1:11">
      <c r="A4188" s="402" t="s">
        <v>1233</v>
      </c>
      <c r="B4188" s="403"/>
      <c r="D4188" s="404"/>
      <c r="E4188" s="404"/>
      <c r="F4188" s="404"/>
      <c r="G4188" s="404"/>
      <c r="H4188" s="404"/>
      <c r="I4188" s="405"/>
      <c r="J4188" s="406" t="s">
        <v>1234</v>
      </c>
      <c r="K4188" s="407"/>
    </row>
    <row r="4189" spans="1:11">
      <c r="A4189" s="929" t="s">
        <v>1454</v>
      </c>
      <c r="B4189" s="930"/>
      <c r="C4189" s="930"/>
      <c r="D4189" s="930"/>
      <c r="E4189" s="930"/>
      <c r="F4189" s="930"/>
      <c r="G4189" s="930"/>
      <c r="H4189" s="930"/>
      <c r="I4189" s="931"/>
      <c r="J4189" s="408" t="s">
        <v>1236</v>
      </c>
      <c r="K4189" s="407" t="s">
        <v>1310</v>
      </c>
    </row>
    <row r="4190" spans="1:11">
      <c r="A4190" s="870" t="s">
        <v>1238</v>
      </c>
      <c r="B4190" s="932"/>
      <c r="C4190" s="815"/>
      <c r="D4190" s="815"/>
      <c r="E4190" s="869"/>
      <c r="F4190" s="409" t="s">
        <v>1239</v>
      </c>
      <c r="G4190" s="933" t="s">
        <v>1240</v>
      </c>
      <c r="H4190" s="934"/>
      <c r="I4190" s="945" t="s">
        <v>1241</v>
      </c>
      <c r="J4190" s="945"/>
      <c r="K4190" s="925" t="s">
        <v>1242</v>
      </c>
    </row>
    <row r="4191" spans="1:11">
      <c r="A4191" s="870"/>
      <c r="B4191" s="932"/>
      <c r="C4191" s="932"/>
      <c r="D4191" s="932"/>
      <c r="E4191" s="871"/>
      <c r="F4191" s="409"/>
      <c r="G4191" s="409" t="s">
        <v>1243</v>
      </c>
      <c r="H4191" s="410" t="s">
        <v>1244</v>
      </c>
      <c r="I4191" s="411" t="s">
        <v>1245</v>
      </c>
      <c r="J4191" s="411" t="s">
        <v>1244</v>
      </c>
      <c r="K4191" s="926"/>
    </row>
    <row r="4192" spans="1:11">
      <c r="A4192" s="412">
        <v>30033</v>
      </c>
      <c r="B4192" s="413" t="s">
        <v>1380</v>
      </c>
      <c r="C4192" s="413"/>
      <c r="D4192" s="413"/>
      <c r="E4192" s="414"/>
      <c r="F4192" s="415">
        <v>4</v>
      </c>
      <c r="G4192" s="416">
        <v>0.92</v>
      </c>
      <c r="H4192" s="417">
        <v>0.08</v>
      </c>
      <c r="I4192" s="426">
        <v>0.7</v>
      </c>
      <c r="J4192" s="426">
        <v>0.48</v>
      </c>
      <c r="K4192" s="419">
        <v>2.68</v>
      </c>
    </row>
    <row r="4193" spans="1:11" ht="23.25" customHeight="1">
      <c r="A4193" s="483">
        <v>30180</v>
      </c>
      <c r="B4193" s="421" t="s">
        <v>1516</v>
      </c>
      <c r="C4193" s="421"/>
      <c r="D4193" s="421"/>
      <c r="E4193" s="422"/>
      <c r="F4193" s="423">
        <v>1</v>
      </c>
      <c r="G4193" s="484">
        <v>1</v>
      </c>
      <c r="H4193" s="485">
        <v>0</v>
      </c>
      <c r="I4193" s="426">
        <v>22.98</v>
      </c>
      <c r="J4193" s="426">
        <v>3.53</v>
      </c>
      <c r="K4193" s="486">
        <v>22.98</v>
      </c>
    </row>
    <row r="4194" spans="1:11">
      <c r="A4194" s="483">
        <v>30185</v>
      </c>
      <c r="B4194" s="421" t="s">
        <v>1517</v>
      </c>
      <c r="C4194" s="421"/>
      <c r="D4194" s="421"/>
      <c r="E4194" s="422"/>
      <c r="F4194" s="423">
        <v>3</v>
      </c>
      <c r="G4194" s="484">
        <v>0.41</v>
      </c>
      <c r="H4194" s="485">
        <v>0.59</v>
      </c>
      <c r="I4194" s="426">
        <v>1.79</v>
      </c>
      <c r="J4194" s="426">
        <v>1.22</v>
      </c>
      <c r="K4194" s="486">
        <v>4.32</v>
      </c>
    </row>
    <row r="4195" spans="1:11">
      <c r="A4195" s="483">
        <v>30175</v>
      </c>
      <c r="B4195" s="421" t="s">
        <v>1518</v>
      </c>
      <c r="C4195" s="421"/>
      <c r="D4195" s="421"/>
      <c r="E4195" s="422"/>
      <c r="F4195" s="423">
        <v>1</v>
      </c>
      <c r="G4195" s="484">
        <v>1</v>
      </c>
      <c r="H4195" s="485">
        <v>0</v>
      </c>
      <c r="I4195" s="426">
        <v>1.06</v>
      </c>
      <c r="J4195" s="426">
        <v>0.71</v>
      </c>
      <c r="K4195" s="486">
        <v>1.06</v>
      </c>
    </row>
    <row r="4196" spans="1:11" s="194" customFormat="1">
      <c r="A4196" s="420"/>
      <c r="B4196" s="421"/>
      <c r="C4196" s="421"/>
      <c r="D4196" s="421"/>
      <c r="E4196" s="422"/>
      <c r="F4196" s="423"/>
      <c r="G4196" s="424"/>
      <c r="H4196" s="425"/>
      <c r="I4196" s="426"/>
      <c r="J4196" s="426"/>
      <c r="K4196" s="427"/>
    </row>
    <row r="4197" spans="1:11" s="194" customFormat="1">
      <c r="A4197" s="420"/>
      <c r="B4197" s="421"/>
      <c r="C4197" s="421"/>
      <c r="D4197" s="421"/>
      <c r="E4197" s="422"/>
      <c r="F4197" s="423"/>
      <c r="G4197" s="424"/>
      <c r="H4197" s="425"/>
      <c r="I4197" s="426"/>
      <c r="J4197" s="426"/>
      <c r="K4197" s="427"/>
    </row>
    <row r="4198" spans="1:11" s="194" customFormat="1">
      <c r="A4198" s="420"/>
      <c r="B4198" s="421"/>
      <c r="C4198" s="421"/>
      <c r="D4198" s="421"/>
      <c r="E4198" s="422"/>
      <c r="F4198" s="423"/>
      <c r="G4198" s="424"/>
      <c r="H4198" s="425"/>
      <c r="I4198" s="426"/>
      <c r="J4198" s="426"/>
      <c r="K4198" s="427"/>
    </row>
    <row r="4199" spans="1:11" s="194" customFormat="1">
      <c r="A4199" s="428"/>
      <c r="B4199" s="429"/>
      <c r="C4199" s="429"/>
      <c r="D4199" s="429"/>
      <c r="E4199" s="430"/>
      <c r="F4199" s="431"/>
      <c r="G4199" s="432"/>
      <c r="H4199" s="433"/>
      <c r="I4199" s="434"/>
      <c r="J4199" s="434"/>
      <c r="K4199" s="435"/>
    </row>
    <row r="4200" spans="1:11" s="194" customFormat="1">
      <c r="A4200" s="935" t="s">
        <v>1247</v>
      </c>
      <c r="B4200" s="936"/>
      <c r="C4200" s="936"/>
      <c r="D4200" s="936"/>
      <c r="E4200" s="936"/>
      <c r="F4200" s="834"/>
      <c r="G4200" s="834"/>
      <c r="H4200" s="834"/>
      <c r="I4200" s="834"/>
      <c r="J4200" s="835"/>
      <c r="K4200" s="436">
        <v>31.04</v>
      </c>
    </row>
    <row r="4201" spans="1:11" s="194" customFormat="1">
      <c r="A4201" s="814" t="s">
        <v>1248</v>
      </c>
      <c r="B4201" s="815"/>
      <c r="C4201" s="815"/>
      <c r="D4201" s="815"/>
      <c r="E4201" s="815"/>
      <c r="F4201" s="437"/>
      <c r="G4201" s="437"/>
      <c r="H4201" s="921" t="s">
        <v>1239</v>
      </c>
      <c r="I4201" s="923" t="s">
        <v>1249</v>
      </c>
      <c r="J4201" s="925" t="s">
        <v>1250</v>
      </c>
      <c r="K4201" s="925" t="s">
        <v>1242</v>
      </c>
    </row>
    <row r="4202" spans="1:11" s="194" customFormat="1" ht="15">
      <c r="A4202" s="816"/>
      <c r="B4202" s="817"/>
      <c r="C4202" s="817"/>
      <c r="D4202" s="817"/>
      <c r="E4202" s="817"/>
      <c r="F4202" s="438"/>
      <c r="G4202" s="666"/>
      <c r="H4202" s="922"/>
      <c r="I4202" s="924"/>
      <c r="J4202" s="926"/>
      <c r="K4202" s="926"/>
    </row>
    <row r="4203" spans="1:11" s="194" customFormat="1">
      <c r="A4203" s="439">
        <v>20002</v>
      </c>
      <c r="B4203" s="927" t="s">
        <v>1251</v>
      </c>
      <c r="C4203" s="927"/>
      <c r="D4203" s="927"/>
      <c r="E4203" s="927"/>
      <c r="F4203" s="927"/>
      <c r="G4203" s="928"/>
      <c r="H4203" s="440">
        <v>1</v>
      </c>
      <c r="I4203" s="441" t="s">
        <v>1252</v>
      </c>
      <c r="J4203" s="442">
        <v>24.3</v>
      </c>
      <c r="K4203" s="442">
        <v>24.3</v>
      </c>
    </row>
    <row r="4204" spans="1:11">
      <c r="A4204" s="443">
        <v>20031</v>
      </c>
      <c r="B4204" s="919" t="s">
        <v>1253</v>
      </c>
      <c r="C4204" s="919"/>
      <c r="D4204" s="919"/>
      <c r="E4204" s="919"/>
      <c r="F4204" s="919"/>
      <c r="G4204" s="920"/>
      <c r="H4204" s="440">
        <v>9</v>
      </c>
      <c r="I4204" s="441" t="s">
        <v>1252</v>
      </c>
      <c r="J4204" s="442">
        <v>13.64</v>
      </c>
      <c r="K4204" s="442">
        <v>122.76</v>
      </c>
    </row>
    <row r="4205" spans="1:11" ht="15.75" customHeight="1">
      <c r="A4205" s="443">
        <v>20017</v>
      </c>
      <c r="B4205" s="919" t="s">
        <v>1413</v>
      </c>
      <c r="C4205" s="919"/>
      <c r="D4205" s="919"/>
      <c r="E4205" s="919"/>
      <c r="F4205" s="919"/>
      <c r="G4205" s="920"/>
      <c r="H4205" s="440">
        <v>1</v>
      </c>
      <c r="I4205" s="441" t="s">
        <v>1252</v>
      </c>
      <c r="J4205" s="442">
        <v>20.190000000000001</v>
      </c>
      <c r="K4205" s="442">
        <v>20.190000000000001</v>
      </c>
    </row>
    <row r="4206" spans="1:11">
      <c r="A4206" s="443">
        <v>20000</v>
      </c>
      <c r="B4206" s="919" t="s">
        <v>1519</v>
      </c>
      <c r="C4206" s="919"/>
      <c r="D4206" s="919"/>
      <c r="E4206" s="919"/>
      <c r="F4206" s="919"/>
      <c r="G4206" s="920"/>
      <c r="H4206" s="440">
        <v>1</v>
      </c>
      <c r="I4206" s="441" t="s">
        <v>1520</v>
      </c>
      <c r="J4206" s="442">
        <v>19.559999999999999</v>
      </c>
      <c r="K4206" s="442">
        <v>19.559999999999999</v>
      </c>
    </row>
    <row r="4207" spans="1:11" ht="21.75" customHeight="1">
      <c r="A4207" s="443">
        <v>11</v>
      </c>
      <c r="B4207" s="919" t="s">
        <v>1255</v>
      </c>
      <c r="C4207" s="919"/>
      <c r="D4207" s="919"/>
      <c r="E4207" s="919"/>
      <c r="F4207" s="919"/>
      <c r="G4207" s="920"/>
      <c r="H4207" s="440">
        <v>1.1200000000000001</v>
      </c>
      <c r="I4207" s="441" t="s">
        <v>1256</v>
      </c>
      <c r="J4207" s="442">
        <v>0</v>
      </c>
      <c r="K4207" s="442">
        <v>2.09</v>
      </c>
    </row>
    <row r="4208" spans="1:11">
      <c r="A4208" s="443">
        <v>12</v>
      </c>
      <c r="B4208" s="919" t="s">
        <v>1258</v>
      </c>
      <c r="C4208" s="919"/>
      <c r="D4208" s="919"/>
      <c r="E4208" s="919"/>
      <c r="F4208" s="919"/>
      <c r="G4208" s="920"/>
      <c r="H4208" s="440">
        <v>9.6</v>
      </c>
      <c r="I4208" s="441" t="s">
        <v>1256</v>
      </c>
      <c r="J4208" s="442">
        <v>0</v>
      </c>
      <c r="K4208" s="442">
        <v>17.93</v>
      </c>
    </row>
    <row r="4209" spans="1:11">
      <c r="A4209" s="443">
        <v>13</v>
      </c>
      <c r="B4209" s="919" t="s">
        <v>1260</v>
      </c>
      <c r="C4209" s="919"/>
      <c r="D4209" s="919"/>
      <c r="E4209" s="919"/>
      <c r="F4209" s="919"/>
      <c r="G4209" s="920"/>
      <c r="H4209" s="440">
        <v>4.79</v>
      </c>
      <c r="I4209" s="441" t="s">
        <v>1256</v>
      </c>
      <c r="J4209" s="442">
        <v>0</v>
      </c>
      <c r="K4209" s="442">
        <v>8.94</v>
      </c>
    </row>
    <row r="4210" spans="1:11">
      <c r="A4210" s="443">
        <v>14</v>
      </c>
      <c r="B4210" s="919" t="s">
        <v>1262</v>
      </c>
      <c r="C4210" s="919"/>
      <c r="D4210" s="919"/>
      <c r="E4210" s="919"/>
      <c r="F4210" s="919"/>
      <c r="G4210" s="920"/>
      <c r="H4210" s="440">
        <v>5</v>
      </c>
      <c r="I4210" s="441" t="s">
        <v>1256</v>
      </c>
      <c r="J4210" s="442">
        <v>0</v>
      </c>
      <c r="K4210" s="442">
        <v>9.34</v>
      </c>
    </row>
    <row r="4211" spans="1:11">
      <c r="A4211" s="445"/>
      <c r="B4211" s="879"/>
      <c r="C4211" s="879"/>
      <c r="D4211" s="879"/>
      <c r="E4211" s="879"/>
      <c r="F4211" s="879"/>
      <c r="G4211" s="880"/>
      <c r="H4211" s="446"/>
      <c r="I4211" s="447"/>
      <c r="J4211" s="434"/>
      <c r="K4211" s="434"/>
    </row>
    <row r="4212" spans="1:11" ht="15">
      <c r="A4212" s="448"/>
      <c r="C4212" s="667"/>
      <c r="D4212" s="833" t="s">
        <v>1263</v>
      </c>
      <c r="E4212" s="834"/>
      <c r="F4212" s="834"/>
      <c r="G4212" s="834"/>
      <c r="H4212" s="834"/>
      <c r="I4212" s="834"/>
      <c r="J4212" s="835"/>
      <c r="K4212" s="449">
        <v>225.11</v>
      </c>
    </row>
    <row r="4213" spans="1:11">
      <c r="A4213" s="448" t="s">
        <v>1264</v>
      </c>
      <c r="B4213" s="437"/>
      <c r="C4213" s="504">
        <v>4.9502499999999996</v>
      </c>
      <c r="D4213" s="881" t="s">
        <v>1265</v>
      </c>
      <c r="E4213" s="882"/>
      <c r="F4213" s="882"/>
      <c r="G4213" s="882"/>
      <c r="H4213" s="882"/>
      <c r="I4213" s="882"/>
      <c r="J4213" s="883"/>
      <c r="K4213" s="449">
        <v>256.15000000000003</v>
      </c>
    </row>
    <row r="4214" spans="1:11">
      <c r="A4214" s="451"/>
      <c r="B4214" s="437"/>
      <c r="C4214" s="452"/>
      <c r="D4214" s="918" t="s">
        <v>1266</v>
      </c>
      <c r="E4214" s="918"/>
      <c r="F4214" s="834"/>
      <c r="G4214" s="834"/>
      <c r="H4214" s="834"/>
      <c r="I4214" s="834"/>
      <c r="J4214" s="835"/>
      <c r="K4214" s="449">
        <v>51.74</v>
      </c>
    </row>
    <row r="4215" spans="1:11">
      <c r="A4215" s="814" t="s">
        <v>1267</v>
      </c>
      <c r="B4215" s="815"/>
      <c r="C4215" s="815"/>
      <c r="D4215" s="815"/>
      <c r="E4215" s="815"/>
      <c r="F4215" s="818"/>
      <c r="G4215" s="820" t="s">
        <v>1268</v>
      </c>
      <c r="H4215" s="821"/>
      <c r="I4215" s="824" t="s">
        <v>1249</v>
      </c>
      <c r="J4215" s="813" t="s">
        <v>1269</v>
      </c>
      <c r="K4215" s="813" t="s">
        <v>1270</v>
      </c>
    </row>
    <row r="4216" spans="1:11">
      <c r="A4216" s="816"/>
      <c r="B4216" s="817"/>
      <c r="C4216" s="817"/>
      <c r="D4216" s="817"/>
      <c r="E4216" s="817"/>
      <c r="F4216" s="819"/>
      <c r="G4216" s="822"/>
      <c r="H4216" s="823"/>
      <c r="I4216" s="824"/>
      <c r="J4216" s="813"/>
      <c r="K4216" s="824"/>
    </row>
    <row r="4217" spans="1:11">
      <c r="A4217" s="443">
        <v>10010</v>
      </c>
      <c r="B4217" s="421" t="s">
        <v>1061</v>
      </c>
      <c r="C4217" s="421"/>
      <c r="D4217" s="421"/>
      <c r="E4217" s="421"/>
      <c r="F4217" s="414"/>
      <c r="G4217" s="825">
        <v>332</v>
      </c>
      <c r="H4217" s="826"/>
      <c r="I4217" s="453" t="s">
        <v>1295</v>
      </c>
      <c r="J4217" s="442">
        <v>0.65</v>
      </c>
      <c r="K4217" s="418">
        <v>215.8</v>
      </c>
    </row>
    <row r="4218" spans="1:11">
      <c r="A4218" s="443">
        <v>10081</v>
      </c>
      <c r="B4218" s="421" t="s">
        <v>1388</v>
      </c>
      <c r="C4218" s="421"/>
      <c r="D4218" s="421"/>
      <c r="E4218" s="421"/>
      <c r="F4218" s="422"/>
      <c r="G4218" s="827">
        <v>0.60299999999999998</v>
      </c>
      <c r="H4218" s="828"/>
      <c r="I4218" s="457" t="s">
        <v>1310</v>
      </c>
      <c r="J4218" s="442">
        <v>106.66</v>
      </c>
      <c r="K4218" s="442">
        <v>64.31</v>
      </c>
    </row>
    <row r="4219" spans="1:11">
      <c r="A4219" s="443">
        <v>10082</v>
      </c>
      <c r="B4219" s="421" t="s">
        <v>1370</v>
      </c>
      <c r="C4219" s="421"/>
      <c r="D4219" s="421"/>
      <c r="E4219" s="421"/>
      <c r="F4219" s="422"/>
      <c r="G4219" s="827">
        <v>0.57099999999999995</v>
      </c>
      <c r="H4219" s="828"/>
      <c r="I4219" s="457" t="s">
        <v>1310</v>
      </c>
      <c r="J4219" s="442">
        <v>93.53</v>
      </c>
      <c r="K4219" s="442">
        <v>53.4</v>
      </c>
    </row>
    <row r="4220" spans="1:11">
      <c r="A4220" s="443">
        <v>10097</v>
      </c>
      <c r="B4220" s="421" t="s">
        <v>1521</v>
      </c>
      <c r="C4220" s="421"/>
      <c r="D4220" s="421"/>
      <c r="E4220" s="421"/>
      <c r="F4220" s="422"/>
      <c r="G4220" s="827">
        <v>4.2</v>
      </c>
      <c r="H4220" s="828"/>
      <c r="I4220" s="457" t="s">
        <v>1295</v>
      </c>
      <c r="J4220" s="442">
        <v>7.12</v>
      </c>
      <c r="K4220" s="442">
        <v>29.9</v>
      </c>
    </row>
    <row r="4221" spans="1:11">
      <c r="A4221" s="444"/>
      <c r="B4221" s="421"/>
      <c r="C4221" s="421"/>
      <c r="D4221" s="421"/>
      <c r="E4221" s="421"/>
      <c r="F4221" s="422"/>
      <c r="G4221" s="827"/>
      <c r="H4221" s="828"/>
      <c r="I4221" s="457"/>
      <c r="J4221" s="442"/>
      <c r="K4221" s="426"/>
    </row>
    <row r="4222" spans="1:11">
      <c r="A4222" s="833" t="s">
        <v>1271</v>
      </c>
      <c r="B4222" s="834"/>
      <c r="C4222" s="834"/>
      <c r="D4222" s="834"/>
      <c r="E4222" s="834"/>
      <c r="F4222" s="834"/>
      <c r="G4222" s="834"/>
      <c r="H4222" s="834"/>
      <c r="I4222" s="834"/>
      <c r="J4222" s="835"/>
      <c r="K4222" s="449">
        <v>363.40999999999997</v>
      </c>
    </row>
    <row r="4223" spans="1:11">
      <c r="A4223" s="814" t="s">
        <v>1272</v>
      </c>
      <c r="B4223" s="815"/>
      <c r="C4223" s="815"/>
      <c r="D4223" s="815"/>
      <c r="E4223" s="815"/>
      <c r="F4223" s="818"/>
      <c r="G4223" s="820" t="s">
        <v>1268</v>
      </c>
      <c r="H4223" s="821"/>
      <c r="I4223" s="824" t="s">
        <v>1249</v>
      </c>
      <c r="J4223" s="813" t="s">
        <v>1269</v>
      </c>
      <c r="K4223" s="813" t="s">
        <v>1270</v>
      </c>
    </row>
    <row r="4224" spans="1:11">
      <c r="A4224" s="816"/>
      <c r="B4224" s="817"/>
      <c r="C4224" s="817"/>
      <c r="D4224" s="817"/>
      <c r="E4224" s="817"/>
      <c r="F4224" s="819"/>
      <c r="G4224" s="822"/>
      <c r="H4224" s="823"/>
      <c r="I4224" s="824"/>
      <c r="J4224" s="813"/>
      <c r="K4224" s="824"/>
    </row>
    <row r="4225" spans="1:11">
      <c r="A4225" s="444" t="s">
        <v>1529</v>
      </c>
      <c r="B4225" s="421" t="s">
        <v>1530</v>
      </c>
      <c r="C4225" s="421"/>
      <c r="D4225" s="421"/>
      <c r="E4225" s="421"/>
      <c r="F4225" s="422"/>
      <c r="G4225" s="827">
        <v>1</v>
      </c>
      <c r="H4225" s="828"/>
      <c r="I4225" s="457" t="s">
        <v>1310</v>
      </c>
      <c r="J4225" s="495">
        <v>5.64</v>
      </c>
      <c r="K4225" s="442">
        <v>5.64</v>
      </c>
    </row>
    <row r="4226" spans="1:11">
      <c r="A4226" s="444"/>
      <c r="B4226" s="421"/>
      <c r="C4226" s="421"/>
      <c r="D4226" s="421"/>
      <c r="E4226" s="421"/>
      <c r="F4226" s="422"/>
      <c r="G4226" s="827"/>
      <c r="H4226" s="828"/>
      <c r="I4226" s="457"/>
      <c r="J4226" s="458"/>
      <c r="K4226" s="426"/>
    </row>
    <row r="4227" spans="1:11">
      <c r="A4227" s="444"/>
      <c r="B4227" s="421"/>
      <c r="C4227" s="421"/>
      <c r="D4227" s="421"/>
      <c r="E4227" s="421"/>
      <c r="F4227" s="422"/>
      <c r="G4227" s="827"/>
      <c r="H4227" s="828"/>
      <c r="I4227" s="457"/>
      <c r="J4227" s="458"/>
      <c r="K4227" s="426"/>
    </row>
    <row r="4228" spans="1:11">
      <c r="A4228" s="445"/>
      <c r="B4228" s="429"/>
      <c r="C4228" s="429"/>
      <c r="D4228" s="429"/>
      <c r="E4228" s="429"/>
      <c r="F4228" s="430"/>
      <c r="G4228" s="831"/>
      <c r="H4228" s="832"/>
      <c r="I4228" s="460"/>
      <c r="J4228" s="461"/>
      <c r="K4228" s="434"/>
    </row>
    <row r="4229" spans="1:11">
      <c r="A4229" s="833" t="s">
        <v>1273</v>
      </c>
      <c r="B4229" s="834"/>
      <c r="C4229" s="834"/>
      <c r="D4229" s="834"/>
      <c r="E4229" s="834"/>
      <c r="F4229" s="834"/>
      <c r="G4229" s="834"/>
      <c r="H4229" s="834"/>
      <c r="I4229" s="834"/>
      <c r="J4229" s="835"/>
      <c r="K4229" s="449">
        <v>5.64</v>
      </c>
    </row>
    <row r="4230" spans="1:11">
      <c r="A4230" s="814" t="s">
        <v>1274</v>
      </c>
      <c r="B4230" s="815"/>
      <c r="C4230" s="815"/>
      <c r="D4230" s="815"/>
      <c r="E4230" s="815"/>
      <c r="F4230" s="818"/>
      <c r="G4230" s="820" t="s">
        <v>1268</v>
      </c>
      <c r="H4230" s="821"/>
      <c r="I4230" s="824" t="s">
        <v>1249</v>
      </c>
      <c r="J4230" s="813" t="s">
        <v>1269</v>
      </c>
      <c r="K4230" s="813" t="s">
        <v>1270</v>
      </c>
    </row>
    <row r="4231" spans="1:11">
      <c r="A4231" s="816"/>
      <c r="B4231" s="817"/>
      <c r="C4231" s="817"/>
      <c r="D4231" s="817"/>
      <c r="E4231" s="817"/>
      <c r="F4231" s="819"/>
      <c r="G4231" s="822"/>
      <c r="H4231" s="823"/>
      <c r="I4231" s="824"/>
      <c r="J4231" s="813"/>
      <c r="K4231" s="824"/>
    </row>
    <row r="4232" spans="1:11">
      <c r="A4232" s="444"/>
      <c r="B4232" s="421"/>
      <c r="C4232" s="421"/>
      <c r="D4232" s="421"/>
      <c r="E4232" s="421"/>
      <c r="F4232" s="422"/>
      <c r="G4232" s="827"/>
      <c r="H4232" s="828"/>
      <c r="I4232" s="457"/>
      <c r="J4232" s="458"/>
      <c r="K4232" s="426"/>
    </row>
    <row r="4233" spans="1:11">
      <c r="A4233" s="444"/>
      <c r="B4233" s="421"/>
      <c r="C4233" s="421"/>
      <c r="D4233" s="421"/>
      <c r="E4233" s="421"/>
      <c r="F4233" s="422"/>
      <c r="G4233" s="827"/>
      <c r="H4233" s="828"/>
      <c r="I4233" s="457"/>
      <c r="J4233" s="458"/>
      <c r="K4233" s="426"/>
    </row>
    <row r="4234" spans="1:11">
      <c r="A4234" s="444"/>
      <c r="B4234" s="421"/>
      <c r="C4234" s="421"/>
      <c r="D4234" s="421"/>
      <c r="E4234" s="421"/>
      <c r="F4234" s="422"/>
      <c r="G4234" s="827"/>
      <c r="H4234" s="828"/>
      <c r="I4234" s="457"/>
      <c r="J4234" s="458"/>
      <c r="K4234" s="426"/>
    </row>
    <row r="4235" spans="1:11">
      <c r="A4235" s="445"/>
      <c r="B4235" s="429"/>
      <c r="C4235" s="429"/>
      <c r="D4235" s="429"/>
      <c r="E4235" s="429"/>
      <c r="F4235" s="430"/>
      <c r="G4235" s="831"/>
      <c r="H4235" s="832"/>
      <c r="I4235" s="460"/>
      <c r="J4235" s="461"/>
      <c r="K4235" s="434"/>
    </row>
    <row r="4236" spans="1:11">
      <c r="A4236" s="833" t="s">
        <v>1275</v>
      </c>
      <c r="B4236" s="834"/>
      <c r="C4236" s="834"/>
      <c r="D4236" s="834"/>
      <c r="E4236" s="834"/>
      <c r="F4236" s="834"/>
      <c r="G4236" s="834"/>
      <c r="H4236" s="834"/>
      <c r="I4236" s="834"/>
      <c r="J4236" s="835"/>
      <c r="K4236" s="459"/>
    </row>
    <row r="4237" spans="1:11">
      <c r="A4237" s="814" t="s">
        <v>1276</v>
      </c>
      <c r="B4237" s="869"/>
      <c r="C4237" s="872" t="s">
        <v>1277</v>
      </c>
      <c r="D4237" s="462" t="s">
        <v>984</v>
      </c>
      <c r="E4237" s="874" t="s">
        <v>889</v>
      </c>
      <c r="F4237" s="874"/>
      <c r="G4237" s="875"/>
      <c r="H4237" s="876" t="s">
        <v>1278</v>
      </c>
      <c r="I4237" s="877"/>
      <c r="J4237" s="878"/>
      <c r="K4237" s="829" t="s">
        <v>1279</v>
      </c>
    </row>
    <row r="4238" spans="1:11">
      <c r="A4238" s="870"/>
      <c r="B4238" s="871"/>
      <c r="C4238" s="873"/>
      <c r="D4238" s="464"/>
      <c r="E4238" s="463" t="s">
        <v>1280</v>
      </c>
      <c r="F4238" s="465" t="s">
        <v>1281</v>
      </c>
      <c r="G4238" s="466" t="s">
        <v>1282</v>
      </c>
      <c r="H4238" s="463" t="s">
        <v>1280</v>
      </c>
      <c r="I4238" s="465" t="s">
        <v>1281</v>
      </c>
      <c r="J4238" s="465" t="s">
        <v>1282</v>
      </c>
      <c r="K4238" s="830"/>
    </row>
    <row r="4239" spans="1:11">
      <c r="A4239" s="467"/>
      <c r="B4239" s="414"/>
      <c r="C4239" s="468"/>
      <c r="D4239" s="469"/>
      <c r="E4239" s="470"/>
      <c r="F4239" s="471"/>
      <c r="G4239" s="472"/>
      <c r="H4239" s="456"/>
      <c r="I4239" s="456"/>
      <c r="J4239" s="473"/>
      <c r="K4239" s="455"/>
    </row>
    <row r="4240" spans="1:11">
      <c r="A4240" s="444"/>
      <c r="B4240" s="421"/>
      <c r="C4240" s="468"/>
      <c r="D4240" s="474"/>
      <c r="E4240" s="475"/>
      <c r="F4240" s="476"/>
      <c r="G4240" s="477"/>
      <c r="H4240" s="456"/>
      <c r="I4240" s="456"/>
      <c r="J4240" s="473"/>
      <c r="K4240" s="426"/>
    </row>
    <row r="4241" spans="1:11">
      <c r="A4241" s="444"/>
      <c r="B4241" s="421"/>
      <c r="C4241" s="468"/>
      <c r="D4241" s="474"/>
      <c r="E4241" s="475"/>
      <c r="F4241" s="476"/>
      <c r="G4241" s="477"/>
      <c r="H4241" s="456"/>
      <c r="I4241" s="456"/>
      <c r="J4241" s="473"/>
      <c r="K4241" s="426"/>
    </row>
    <row r="4242" spans="1:11">
      <c r="A4242" s="445"/>
      <c r="B4242" s="429"/>
      <c r="C4242" s="478"/>
      <c r="D4242" s="479"/>
      <c r="E4242" s="480"/>
      <c r="F4242" s="481"/>
      <c r="G4242" s="482"/>
      <c r="H4242" s="456"/>
      <c r="I4242" s="456"/>
      <c r="J4242" s="473"/>
      <c r="K4242" s="434"/>
    </row>
    <row r="4243" spans="1:11">
      <c r="A4243" s="811" t="s">
        <v>1283</v>
      </c>
      <c r="B4243" s="809"/>
      <c r="C4243" s="809"/>
      <c r="D4243" s="812"/>
      <c r="E4243" s="809"/>
      <c r="F4243" s="809"/>
      <c r="G4243" s="809"/>
      <c r="H4243" s="809"/>
      <c r="I4243" s="809"/>
      <c r="J4243" s="810"/>
      <c r="K4243" s="459"/>
    </row>
    <row r="4244" spans="1:11">
      <c r="A4244" s="808" t="s">
        <v>1284</v>
      </c>
      <c r="B4244" s="809"/>
      <c r="C4244" s="809"/>
      <c r="D4244" s="809"/>
      <c r="E4244" s="809"/>
      <c r="F4244" s="809"/>
      <c r="G4244" s="809"/>
      <c r="H4244" s="809"/>
      <c r="I4244" s="809"/>
      <c r="J4244" s="810"/>
      <c r="K4244" s="449">
        <v>420.78999999999996</v>
      </c>
    </row>
    <row r="4245" spans="1:11">
      <c r="A4245" s="808" t="s">
        <v>1225</v>
      </c>
      <c r="B4245" s="809"/>
      <c r="C4245" s="809"/>
      <c r="D4245" s="809"/>
      <c r="E4245" s="809"/>
      <c r="F4245" s="809"/>
      <c r="G4245" s="809"/>
      <c r="H4245" s="809"/>
      <c r="I4245" s="809"/>
      <c r="J4245" s="810"/>
      <c r="K4245" s="459"/>
    </row>
    <row r="4246" spans="1:11">
      <c r="A4246" s="808" t="s">
        <v>1285</v>
      </c>
      <c r="B4246" s="809"/>
      <c r="C4246" s="809"/>
      <c r="D4246" s="809"/>
      <c r="E4246" s="809"/>
      <c r="F4246" s="809"/>
      <c r="G4246" s="809"/>
      <c r="H4246" s="809"/>
      <c r="I4246" s="809"/>
      <c r="J4246" s="810"/>
      <c r="K4246" s="459"/>
    </row>
    <row r="4249" spans="1:11">
      <c r="A4249" s="937" t="s">
        <v>1226</v>
      </c>
      <c r="B4249" s="938"/>
      <c r="C4249" s="938"/>
      <c r="D4249" s="938"/>
      <c r="E4249" s="938"/>
      <c r="F4249" s="938"/>
      <c r="G4249" s="938"/>
      <c r="H4249" s="938"/>
      <c r="I4249" s="938"/>
      <c r="J4249" s="938"/>
      <c r="K4249" s="939"/>
    </row>
    <row r="4250" spans="1:11">
      <c r="A4250" s="393" t="s">
        <v>1227</v>
      </c>
      <c r="B4250" s="394"/>
      <c r="C4250" s="940"/>
      <c r="D4250" s="940"/>
      <c r="E4250" s="940"/>
      <c r="F4250" s="940"/>
      <c r="G4250" s="940"/>
      <c r="H4250" s="940"/>
      <c r="I4250" s="940"/>
      <c r="J4250" s="940"/>
      <c r="K4250" s="941"/>
    </row>
    <row r="4251" spans="1:11">
      <c r="A4251" s="393" t="s">
        <v>1228</v>
      </c>
      <c r="B4251" s="394"/>
      <c r="C4251" s="395" t="s">
        <v>1229</v>
      </c>
      <c r="E4251" s="942"/>
      <c r="F4251" s="942"/>
      <c r="G4251" s="942"/>
      <c r="H4251" s="397"/>
      <c r="I4251" s="395" t="s">
        <v>1230</v>
      </c>
      <c r="J4251" s="943"/>
      <c r="K4251" s="944"/>
    </row>
    <row r="4252" spans="1:11">
      <c r="A4252" s="398" t="s">
        <v>1231</v>
      </c>
      <c r="B4252" s="399" t="s">
        <v>1531</v>
      </c>
      <c r="C4252" s="400"/>
      <c r="D4252" s="400"/>
      <c r="E4252" s="400"/>
      <c r="F4252" s="400"/>
      <c r="G4252" s="400"/>
      <c r="H4252" s="400"/>
      <c r="I4252" s="400"/>
      <c r="J4252" s="400"/>
      <c r="K4252" s="401"/>
    </row>
    <row r="4253" spans="1:11">
      <c r="A4253" s="402" t="s">
        <v>1233</v>
      </c>
      <c r="B4253" s="403"/>
      <c r="D4253" s="404"/>
      <c r="E4253" s="404"/>
      <c r="F4253" s="404"/>
      <c r="G4253" s="404"/>
      <c r="H4253" s="404"/>
      <c r="I4253" s="405"/>
      <c r="J4253" s="406" t="s">
        <v>1234</v>
      </c>
      <c r="K4253" s="407"/>
    </row>
    <row r="4254" spans="1:11">
      <c r="A4254" s="929" t="s">
        <v>1425</v>
      </c>
      <c r="B4254" s="930"/>
      <c r="C4254" s="930"/>
      <c r="D4254" s="930"/>
      <c r="E4254" s="930"/>
      <c r="F4254" s="930"/>
      <c r="G4254" s="930"/>
      <c r="H4254" s="930"/>
      <c r="I4254" s="931"/>
      <c r="J4254" s="408" t="s">
        <v>1236</v>
      </c>
      <c r="K4254" s="407" t="s">
        <v>1295</v>
      </c>
    </row>
    <row r="4255" spans="1:11">
      <c r="A4255" s="870" t="s">
        <v>1238</v>
      </c>
      <c r="B4255" s="932"/>
      <c r="C4255" s="815"/>
      <c r="D4255" s="815"/>
      <c r="E4255" s="869"/>
      <c r="F4255" s="409" t="s">
        <v>1239</v>
      </c>
      <c r="G4255" s="933" t="s">
        <v>1240</v>
      </c>
      <c r="H4255" s="934"/>
      <c r="I4255" s="830" t="s">
        <v>1241</v>
      </c>
      <c r="J4255" s="830"/>
      <c r="K4255" s="925" t="s">
        <v>1242</v>
      </c>
    </row>
    <row r="4256" spans="1:11" ht="23.25" customHeight="1">
      <c r="A4256" s="870"/>
      <c r="B4256" s="932"/>
      <c r="C4256" s="932"/>
      <c r="D4256" s="932"/>
      <c r="E4256" s="871"/>
      <c r="F4256" s="409"/>
      <c r="G4256" s="409" t="s">
        <v>1243</v>
      </c>
      <c r="H4256" s="410" t="s">
        <v>1244</v>
      </c>
      <c r="I4256" s="409" t="s">
        <v>1245</v>
      </c>
      <c r="J4256" s="409" t="s">
        <v>1244</v>
      </c>
      <c r="K4256" s="926"/>
    </row>
    <row r="4257" spans="1:11">
      <c r="A4257" s="498"/>
      <c r="B4257" s="413"/>
      <c r="C4257" s="413"/>
      <c r="D4257" s="413"/>
      <c r="E4257" s="414"/>
      <c r="F4257" s="415"/>
      <c r="G4257" s="499"/>
      <c r="H4257" s="500"/>
      <c r="I4257" s="455"/>
      <c r="J4257" s="455"/>
      <c r="K4257" s="501"/>
    </row>
    <row r="4258" spans="1:11">
      <c r="A4258" s="420"/>
      <c r="B4258" s="421"/>
      <c r="C4258" s="421"/>
      <c r="D4258" s="421"/>
      <c r="E4258" s="422"/>
      <c r="F4258" s="423"/>
      <c r="G4258" s="424"/>
      <c r="H4258" s="425"/>
      <c r="I4258" s="426"/>
      <c r="J4258" s="426"/>
      <c r="K4258" s="427"/>
    </row>
    <row r="4259" spans="1:11" s="194" customFormat="1">
      <c r="A4259" s="420"/>
      <c r="B4259" s="421"/>
      <c r="C4259" s="421"/>
      <c r="D4259" s="421"/>
      <c r="E4259" s="422"/>
      <c r="F4259" s="423"/>
      <c r="G4259" s="424"/>
      <c r="H4259" s="425"/>
      <c r="I4259" s="426"/>
      <c r="J4259" s="426"/>
      <c r="K4259" s="427"/>
    </row>
    <row r="4260" spans="1:11" s="194" customFormat="1">
      <c r="A4260" s="420"/>
      <c r="B4260" s="421"/>
      <c r="C4260" s="421"/>
      <c r="D4260" s="421"/>
      <c r="E4260" s="422"/>
      <c r="F4260" s="423"/>
      <c r="G4260" s="424"/>
      <c r="H4260" s="425"/>
      <c r="I4260" s="426"/>
      <c r="J4260" s="426"/>
      <c r="K4260" s="427"/>
    </row>
    <row r="4261" spans="1:11" s="194" customFormat="1">
      <c r="A4261" s="420"/>
      <c r="B4261" s="421"/>
      <c r="C4261" s="421"/>
      <c r="D4261" s="421"/>
      <c r="E4261" s="422"/>
      <c r="F4261" s="423"/>
      <c r="G4261" s="424"/>
      <c r="H4261" s="425"/>
      <c r="I4261" s="426"/>
      <c r="J4261" s="426"/>
      <c r="K4261" s="427"/>
    </row>
    <row r="4262" spans="1:11" s="194" customFormat="1">
      <c r="A4262" s="420"/>
      <c r="B4262" s="421"/>
      <c r="C4262" s="421"/>
      <c r="D4262" s="421"/>
      <c r="E4262" s="422"/>
      <c r="F4262" s="423"/>
      <c r="G4262" s="424"/>
      <c r="H4262" s="425"/>
      <c r="I4262" s="426"/>
      <c r="J4262" s="426"/>
      <c r="K4262" s="427"/>
    </row>
    <row r="4263" spans="1:11" s="194" customFormat="1">
      <c r="A4263" s="420"/>
      <c r="B4263" s="421"/>
      <c r="C4263" s="421"/>
      <c r="D4263" s="421"/>
      <c r="E4263" s="422"/>
      <c r="F4263" s="423"/>
      <c r="G4263" s="424"/>
      <c r="H4263" s="425"/>
      <c r="I4263" s="426"/>
      <c r="J4263" s="426"/>
      <c r="K4263" s="427"/>
    </row>
    <row r="4264" spans="1:11" s="194" customFormat="1">
      <c r="A4264" s="428"/>
      <c r="B4264" s="429"/>
      <c r="C4264" s="429"/>
      <c r="D4264" s="429"/>
      <c r="E4264" s="430"/>
      <c r="F4264" s="431"/>
      <c r="G4264" s="432"/>
      <c r="H4264" s="433"/>
      <c r="I4264" s="434"/>
      <c r="J4264" s="434"/>
      <c r="K4264" s="435"/>
    </row>
    <row r="4265" spans="1:11" s="194" customFormat="1">
      <c r="A4265" s="935" t="s">
        <v>1247</v>
      </c>
      <c r="B4265" s="936"/>
      <c r="C4265" s="936"/>
      <c r="D4265" s="936"/>
      <c r="E4265" s="936"/>
      <c r="F4265" s="834"/>
      <c r="G4265" s="834"/>
      <c r="H4265" s="834"/>
      <c r="I4265" s="834"/>
      <c r="J4265" s="835"/>
      <c r="K4265" s="502"/>
    </row>
    <row r="4266" spans="1:11" s="194" customFormat="1">
      <c r="A4266" s="814" t="s">
        <v>1248</v>
      </c>
      <c r="B4266" s="815"/>
      <c r="C4266" s="815"/>
      <c r="D4266" s="815"/>
      <c r="E4266" s="815"/>
      <c r="F4266" s="437"/>
      <c r="G4266" s="437"/>
      <c r="H4266" s="921" t="s">
        <v>1239</v>
      </c>
      <c r="I4266" s="923" t="s">
        <v>1249</v>
      </c>
      <c r="J4266" s="925" t="s">
        <v>1250</v>
      </c>
      <c r="K4266" s="925" t="s">
        <v>1242</v>
      </c>
    </row>
    <row r="4267" spans="1:11" ht="15">
      <c r="A4267" s="816"/>
      <c r="B4267" s="817"/>
      <c r="C4267" s="817"/>
      <c r="D4267" s="817"/>
      <c r="E4267" s="817"/>
      <c r="F4267" s="438"/>
      <c r="G4267" s="666"/>
      <c r="H4267" s="922"/>
      <c r="I4267" s="924"/>
      <c r="J4267" s="926"/>
      <c r="K4267" s="926"/>
    </row>
    <row r="4268" spans="1:11" ht="15.75" customHeight="1">
      <c r="A4268" s="439">
        <v>20002</v>
      </c>
      <c r="B4268" s="927" t="s">
        <v>1251</v>
      </c>
      <c r="C4268" s="927"/>
      <c r="D4268" s="927"/>
      <c r="E4268" s="927"/>
      <c r="F4268" s="927"/>
      <c r="G4268" s="928"/>
      <c r="H4268" s="440">
        <v>2.2499999999999999E-2</v>
      </c>
      <c r="I4268" s="441" t="s">
        <v>1252</v>
      </c>
      <c r="J4268" s="442">
        <v>24.3</v>
      </c>
      <c r="K4268" s="442">
        <v>0.54</v>
      </c>
    </row>
    <row r="4269" spans="1:11" ht="21.75" customHeight="1">
      <c r="A4269" s="443">
        <v>20003</v>
      </c>
      <c r="B4269" s="919" t="s">
        <v>1306</v>
      </c>
      <c r="C4269" s="919"/>
      <c r="D4269" s="919"/>
      <c r="E4269" s="919"/>
      <c r="F4269" s="919"/>
      <c r="G4269" s="920"/>
      <c r="H4269" s="440">
        <v>0.09</v>
      </c>
      <c r="I4269" s="441" t="s">
        <v>1252</v>
      </c>
      <c r="J4269" s="442">
        <v>15.22</v>
      </c>
      <c r="K4269" s="442">
        <v>1.36</v>
      </c>
    </row>
    <row r="4270" spans="1:11">
      <c r="A4270" s="443">
        <v>20018</v>
      </c>
      <c r="B4270" s="919" t="s">
        <v>1532</v>
      </c>
      <c r="C4270" s="919"/>
      <c r="D4270" s="919"/>
      <c r="E4270" s="919"/>
      <c r="F4270" s="919"/>
      <c r="G4270" s="920"/>
      <c r="H4270" s="440">
        <v>0.09</v>
      </c>
      <c r="I4270" s="441" t="s">
        <v>1252</v>
      </c>
      <c r="J4270" s="442">
        <v>20.05</v>
      </c>
      <c r="K4270" s="442">
        <v>1.8</v>
      </c>
    </row>
    <row r="4271" spans="1:11">
      <c r="A4271" s="443">
        <v>11</v>
      </c>
      <c r="B4271" s="919" t="s">
        <v>1255</v>
      </c>
      <c r="C4271" s="919"/>
      <c r="D4271" s="919"/>
      <c r="E4271" s="919"/>
      <c r="F4271" s="919"/>
      <c r="G4271" s="920"/>
      <c r="H4271" s="440">
        <v>1.1200000000000001</v>
      </c>
      <c r="I4271" s="441" t="s">
        <v>1256</v>
      </c>
      <c r="J4271" s="442">
        <v>0</v>
      </c>
      <c r="K4271" s="442">
        <v>0.04</v>
      </c>
    </row>
    <row r="4272" spans="1:11">
      <c r="A4272" s="443">
        <v>12</v>
      </c>
      <c r="B4272" s="919" t="s">
        <v>1258</v>
      </c>
      <c r="C4272" s="919"/>
      <c r="D4272" s="919"/>
      <c r="E4272" s="919"/>
      <c r="F4272" s="919"/>
      <c r="G4272" s="920"/>
      <c r="H4272" s="440">
        <v>9.6</v>
      </c>
      <c r="I4272" s="441" t="s">
        <v>1256</v>
      </c>
      <c r="J4272" s="442">
        <v>0</v>
      </c>
      <c r="K4272" s="442">
        <v>0.35</v>
      </c>
    </row>
    <row r="4273" spans="1:11">
      <c r="A4273" s="443">
        <v>13</v>
      </c>
      <c r="B4273" s="919" t="s">
        <v>1260</v>
      </c>
      <c r="C4273" s="919"/>
      <c r="D4273" s="919"/>
      <c r="E4273" s="919"/>
      <c r="F4273" s="919"/>
      <c r="G4273" s="920"/>
      <c r="H4273" s="440">
        <v>4.79</v>
      </c>
      <c r="I4273" s="441" t="s">
        <v>1256</v>
      </c>
      <c r="J4273" s="442">
        <v>0</v>
      </c>
      <c r="K4273" s="442">
        <v>0.17</v>
      </c>
    </row>
    <row r="4274" spans="1:11">
      <c r="A4274" s="443">
        <v>14</v>
      </c>
      <c r="B4274" s="919" t="s">
        <v>1262</v>
      </c>
      <c r="C4274" s="919"/>
      <c r="D4274" s="919"/>
      <c r="E4274" s="919"/>
      <c r="F4274" s="919"/>
      <c r="G4274" s="920"/>
      <c r="H4274" s="440">
        <v>5</v>
      </c>
      <c r="I4274" s="441" t="s">
        <v>1256</v>
      </c>
      <c r="J4274" s="442">
        <v>0</v>
      </c>
      <c r="K4274" s="442">
        <v>0.18</v>
      </c>
    </row>
    <row r="4275" spans="1:11">
      <c r="A4275" s="445"/>
      <c r="B4275" s="879"/>
      <c r="C4275" s="879"/>
      <c r="D4275" s="879"/>
      <c r="E4275" s="879"/>
      <c r="F4275" s="879"/>
      <c r="G4275" s="880"/>
      <c r="H4275" s="446"/>
      <c r="I4275" s="447"/>
      <c r="J4275" s="434"/>
      <c r="K4275" s="434"/>
    </row>
    <row r="4276" spans="1:11" ht="15">
      <c r="A4276" s="448"/>
      <c r="C4276" s="667"/>
      <c r="D4276" s="833" t="s">
        <v>1263</v>
      </c>
      <c r="E4276" s="834"/>
      <c r="F4276" s="834"/>
      <c r="G4276" s="834"/>
      <c r="H4276" s="834"/>
      <c r="I4276" s="834"/>
      <c r="J4276" s="835"/>
      <c r="K4276" s="449">
        <v>4.4399999999999995</v>
      </c>
    </row>
    <row r="4277" spans="1:11">
      <c r="A4277" s="448" t="s">
        <v>1264</v>
      </c>
      <c r="B4277" s="437"/>
      <c r="C4277" s="450">
        <v>1</v>
      </c>
      <c r="D4277" s="881" t="s">
        <v>1265</v>
      </c>
      <c r="E4277" s="882"/>
      <c r="F4277" s="882"/>
      <c r="G4277" s="882"/>
      <c r="H4277" s="882"/>
      <c r="I4277" s="882"/>
      <c r="J4277" s="883"/>
      <c r="K4277" s="449">
        <v>4.4399999999999995</v>
      </c>
    </row>
    <row r="4278" spans="1:11">
      <c r="A4278" s="451"/>
      <c r="B4278" s="437"/>
      <c r="C4278" s="452"/>
      <c r="D4278" s="918" t="s">
        <v>1266</v>
      </c>
      <c r="E4278" s="918"/>
      <c r="F4278" s="834"/>
      <c r="G4278" s="834"/>
      <c r="H4278" s="834"/>
      <c r="I4278" s="834"/>
      <c r="J4278" s="835"/>
      <c r="K4278" s="449">
        <v>4.4400000000000004</v>
      </c>
    </row>
    <row r="4279" spans="1:11">
      <c r="A4279" s="814" t="s">
        <v>1267</v>
      </c>
      <c r="B4279" s="815"/>
      <c r="C4279" s="815"/>
      <c r="D4279" s="815"/>
      <c r="E4279" s="815"/>
      <c r="F4279" s="818"/>
      <c r="G4279" s="820" t="s">
        <v>1268</v>
      </c>
      <c r="H4279" s="821"/>
      <c r="I4279" s="824" t="s">
        <v>1249</v>
      </c>
      <c r="J4279" s="813" t="s">
        <v>1269</v>
      </c>
      <c r="K4279" s="813" t="s">
        <v>1270</v>
      </c>
    </row>
    <row r="4280" spans="1:11">
      <c r="A4280" s="816"/>
      <c r="B4280" s="817"/>
      <c r="C4280" s="817"/>
      <c r="D4280" s="817"/>
      <c r="E4280" s="817"/>
      <c r="F4280" s="819"/>
      <c r="G4280" s="822"/>
      <c r="H4280" s="823"/>
      <c r="I4280" s="824"/>
      <c r="J4280" s="813"/>
      <c r="K4280" s="824"/>
    </row>
    <row r="4281" spans="1:11">
      <c r="A4281" s="443">
        <v>10069</v>
      </c>
      <c r="B4281" s="421" t="s">
        <v>1450</v>
      </c>
      <c r="C4281" s="421"/>
      <c r="D4281" s="421"/>
      <c r="E4281" s="421"/>
      <c r="F4281" s="414"/>
      <c r="G4281" s="825">
        <v>1.1000000000000001</v>
      </c>
      <c r="H4281" s="826"/>
      <c r="I4281" s="453" t="s">
        <v>1295</v>
      </c>
      <c r="J4281" s="442">
        <v>6.41</v>
      </c>
      <c r="K4281" s="418">
        <v>7.05</v>
      </c>
    </row>
    <row r="4282" spans="1:11">
      <c r="A4282" s="443">
        <v>11003</v>
      </c>
      <c r="B4282" s="421" t="s">
        <v>1451</v>
      </c>
      <c r="C4282" s="421"/>
      <c r="D4282" s="421"/>
      <c r="E4282" s="421"/>
      <c r="F4282" s="422"/>
      <c r="G4282" s="827">
        <v>1.4999999999999999E-2</v>
      </c>
      <c r="H4282" s="828"/>
      <c r="I4282" s="457" t="s">
        <v>1295</v>
      </c>
      <c r="J4282" s="442">
        <v>15.46</v>
      </c>
      <c r="K4282" s="442">
        <v>0.23</v>
      </c>
    </row>
    <row r="4283" spans="1:11">
      <c r="A4283" s="444"/>
      <c r="B4283" s="421"/>
      <c r="C4283" s="421"/>
      <c r="D4283" s="421"/>
      <c r="E4283" s="421"/>
      <c r="F4283" s="422"/>
      <c r="G4283" s="827"/>
      <c r="H4283" s="828"/>
      <c r="I4283" s="457"/>
      <c r="J4283" s="458"/>
      <c r="K4283" s="426"/>
    </row>
    <row r="4284" spans="1:11">
      <c r="A4284" s="444"/>
      <c r="B4284" s="421"/>
      <c r="C4284" s="421"/>
      <c r="D4284" s="421"/>
      <c r="E4284" s="421"/>
      <c r="F4284" s="422"/>
      <c r="G4284" s="827"/>
      <c r="H4284" s="828"/>
      <c r="I4284" s="457"/>
      <c r="J4284" s="458"/>
      <c r="K4284" s="426"/>
    </row>
    <row r="4285" spans="1:11">
      <c r="A4285" s="833" t="s">
        <v>1271</v>
      </c>
      <c r="B4285" s="834"/>
      <c r="C4285" s="834"/>
      <c r="D4285" s="834"/>
      <c r="E4285" s="834"/>
      <c r="F4285" s="834"/>
      <c r="G4285" s="834"/>
      <c r="H4285" s="834"/>
      <c r="I4285" s="834"/>
      <c r="J4285" s="835"/>
      <c r="K4285" s="449">
        <v>7.28</v>
      </c>
    </row>
    <row r="4286" spans="1:11">
      <c r="A4286" s="814" t="s">
        <v>1272</v>
      </c>
      <c r="B4286" s="815"/>
      <c r="C4286" s="815"/>
      <c r="D4286" s="815"/>
      <c r="E4286" s="815"/>
      <c r="F4286" s="818"/>
      <c r="G4286" s="820" t="s">
        <v>1268</v>
      </c>
      <c r="H4286" s="821"/>
      <c r="I4286" s="824" t="s">
        <v>1249</v>
      </c>
      <c r="J4286" s="813" t="s">
        <v>1269</v>
      </c>
      <c r="K4286" s="813" t="s">
        <v>1270</v>
      </c>
    </row>
    <row r="4287" spans="1:11">
      <c r="A4287" s="816"/>
      <c r="B4287" s="817"/>
      <c r="C4287" s="817"/>
      <c r="D4287" s="817"/>
      <c r="E4287" s="817"/>
      <c r="F4287" s="819"/>
      <c r="G4287" s="822"/>
      <c r="H4287" s="823"/>
      <c r="I4287" s="824"/>
      <c r="J4287" s="813"/>
      <c r="K4287" s="824"/>
    </row>
    <row r="4288" spans="1:11">
      <c r="A4288" s="444"/>
      <c r="B4288" s="421"/>
      <c r="C4288" s="421"/>
      <c r="D4288" s="421"/>
      <c r="E4288" s="421"/>
      <c r="F4288" s="422"/>
      <c r="G4288" s="827"/>
      <c r="H4288" s="828"/>
      <c r="I4288" s="457"/>
      <c r="J4288" s="458"/>
      <c r="K4288" s="426"/>
    </row>
    <row r="4289" spans="1:11">
      <c r="A4289" s="444"/>
      <c r="B4289" s="421"/>
      <c r="C4289" s="421"/>
      <c r="D4289" s="421"/>
      <c r="E4289" s="421"/>
      <c r="F4289" s="422"/>
      <c r="G4289" s="827"/>
      <c r="H4289" s="828"/>
      <c r="I4289" s="457"/>
      <c r="J4289" s="458"/>
      <c r="K4289" s="426"/>
    </row>
    <row r="4290" spans="1:11">
      <c r="A4290" s="444"/>
      <c r="B4290" s="421"/>
      <c r="C4290" s="421"/>
      <c r="D4290" s="421"/>
      <c r="E4290" s="421"/>
      <c r="F4290" s="422"/>
      <c r="G4290" s="827"/>
      <c r="H4290" s="828"/>
      <c r="I4290" s="457"/>
      <c r="J4290" s="458"/>
      <c r="K4290" s="426"/>
    </row>
    <row r="4291" spans="1:11">
      <c r="A4291" s="445"/>
      <c r="B4291" s="429"/>
      <c r="C4291" s="429"/>
      <c r="D4291" s="429"/>
      <c r="E4291" s="429"/>
      <c r="F4291" s="430"/>
      <c r="G4291" s="831"/>
      <c r="H4291" s="832"/>
      <c r="I4291" s="460"/>
      <c r="J4291" s="461"/>
      <c r="K4291" s="434"/>
    </row>
    <row r="4292" spans="1:11">
      <c r="A4292" s="833" t="s">
        <v>1273</v>
      </c>
      <c r="B4292" s="834"/>
      <c r="C4292" s="834"/>
      <c r="D4292" s="834"/>
      <c r="E4292" s="834"/>
      <c r="F4292" s="834"/>
      <c r="G4292" s="834"/>
      <c r="H4292" s="834"/>
      <c r="I4292" s="834"/>
      <c r="J4292" s="835"/>
      <c r="K4292" s="459"/>
    </row>
    <row r="4293" spans="1:11">
      <c r="A4293" s="814" t="s">
        <v>1274</v>
      </c>
      <c r="B4293" s="815"/>
      <c r="C4293" s="815"/>
      <c r="D4293" s="815"/>
      <c r="E4293" s="815"/>
      <c r="F4293" s="818"/>
      <c r="G4293" s="820" t="s">
        <v>1268</v>
      </c>
      <c r="H4293" s="821"/>
      <c r="I4293" s="824" t="s">
        <v>1249</v>
      </c>
      <c r="J4293" s="813" t="s">
        <v>1269</v>
      </c>
      <c r="K4293" s="813" t="s">
        <v>1270</v>
      </c>
    </row>
    <row r="4294" spans="1:11">
      <c r="A4294" s="816"/>
      <c r="B4294" s="817"/>
      <c r="C4294" s="817"/>
      <c r="D4294" s="817"/>
      <c r="E4294" s="817"/>
      <c r="F4294" s="819"/>
      <c r="G4294" s="822"/>
      <c r="H4294" s="823"/>
      <c r="I4294" s="824"/>
      <c r="J4294" s="813"/>
      <c r="K4294" s="824"/>
    </row>
    <row r="4295" spans="1:11">
      <c r="A4295" s="444"/>
      <c r="B4295" s="421"/>
      <c r="C4295" s="421"/>
      <c r="D4295" s="421"/>
      <c r="E4295" s="421"/>
      <c r="F4295" s="422"/>
      <c r="G4295" s="827"/>
      <c r="H4295" s="828"/>
      <c r="I4295" s="457"/>
      <c r="J4295" s="458"/>
      <c r="K4295" s="426"/>
    </row>
    <row r="4296" spans="1:11">
      <c r="A4296" s="444"/>
      <c r="B4296" s="421"/>
      <c r="C4296" s="421"/>
      <c r="D4296" s="421"/>
      <c r="E4296" s="421"/>
      <c r="F4296" s="422"/>
      <c r="G4296" s="827"/>
      <c r="H4296" s="828"/>
      <c r="I4296" s="457"/>
      <c r="J4296" s="458"/>
      <c r="K4296" s="426"/>
    </row>
    <row r="4297" spans="1:11">
      <c r="A4297" s="444"/>
      <c r="B4297" s="421"/>
      <c r="C4297" s="421"/>
      <c r="D4297" s="421"/>
      <c r="E4297" s="421"/>
      <c r="F4297" s="422"/>
      <c r="G4297" s="827"/>
      <c r="H4297" s="828"/>
      <c r="I4297" s="457"/>
      <c r="J4297" s="458"/>
      <c r="K4297" s="426"/>
    </row>
    <row r="4298" spans="1:11">
      <c r="A4298" s="445"/>
      <c r="B4298" s="429"/>
      <c r="C4298" s="429"/>
      <c r="D4298" s="429"/>
      <c r="E4298" s="429"/>
      <c r="F4298" s="430"/>
      <c r="G4298" s="831"/>
      <c r="H4298" s="832"/>
      <c r="I4298" s="460"/>
      <c r="J4298" s="461"/>
      <c r="K4298" s="434"/>
    </row>
    <row r="4299" spans="1:11">
      <c r="A4299" s="833" t="s">
        <v>1275</v>
      </c>
      <c r="B4299" s="834"/>
      <c r="C4299" s="834"/>
      <c r="D4299" s="834"/>
      <c r="E4299" s="834"/>
      <c r="F4299" s="834"/>
      <c r="G4299" s="834"/>
      <c r="H4299" s="834"/>
      <c r="I4299" s="834"/>
      <c r="J4299" s="835"/>
      <c r="K4299" s="459"/>
    </row>
    <row r="4300" spans="1:11">
      <c r="A4300" s="814" t="s">
        <v>1276</v>
      </c>
      <c r="B4300" s="869"/>
      <c r="C4300" s="872" t="s">
        <v>1277</v>
      </c>
      <c r="D4300" s="462" t="s">
        <v>984</v>
      </c>
      <c r="E4300" s="874" t="s">
        <v>889</v>
      </c>
      <c r="F4300" s="874"/>
      <c r="G4300" s="875"/>
      <c r="H4300" s="876" t="s">
        <v>1278</v>
      </c>
      <c r="I4300" s="877"/>
      <c r="J4300" s="878"/>
      <c r="K4300" s="829" t="s">
        <v>1279</v>
      </c>
    </row>
    <row r="4301" spans="1:11">
      <c r="A4301" s="870"/>
      <c r="B4301" s="871"/>
      <c r="C4301" s="873"/>
      <c r="D4301" s="464"/>
      <c r="E4301" s="463" t="s">
        <v>1280</v>
      </c>
      <c r="F4301" s="465" t="s">
        <v>1281</v>
      </c>
      <c r="G4301" s="466" t="s">
        <v>1282</v>
      </c>
      <c r="H4301" s="463" t="s">
        <v>1280</v>
      </c>
      <c r="I4301" s="465" t="s">
        <v>1281</v>
      </c>
      <c r="J4301" s="465" t="s">
        <v>1282</v>
      </c>
      <c r="K4301" s="830"/>
    </row>
    <row r="4302" spans="1:11">
      <c r="A4302" s="467"/>
      <c r="B4302" s="414"/>
      <c r="C4302" s="468"/>
      <c r="D4302" s="469"/>
      <c r="E4302" s="470"/>
      <c r="F4302" s="471"/>
      <c r="G4302" s="472"/>
      <c r="H4302" s="456"/>
      <c r="I4302" s="456"/>
      <c r="J4302" s="473"/>
      <c r="K4302" s="455"/>
    </row>
    <row r="4303" spans="1:11">
      <c r="A4303" s="444"/>
      <c r="B4303" s="421"/>
      <c r="C4303" s="468"/>
      <c r="D4303" s="474"/>
      <c r="E4303" s="475"/>
      <c r="F4303" s="476"/>
      <c r="G4303" s="477"/>
      <c r="H4303" s="456"/>
      <c r="I4303" s="456"/>
      <c r="J4303" s="473"/>
      <c r="K4303" s="426"/>
    </row>
    <row r="4304" spans="1:11">
      <c r="A4304" s="444"/>
      <c r="B4304" s="421"/>
      <c r="C4304" s="468"/>
      <c r="D4304" s="474"/>
      <c r="E4304" s="475"/>
      <c r="F4304" s="476"/>
      <c r="G4304" s="477"/>
      <c r="H4304" s="456"/>
      <c r="I4304" s="456"/>
      <c r="J4304" s="473"/>
      <c r="K4304" s="426"/>
    </row>
    <row r="4305" spans="1:11">
      <c r="A4305" s="445"/>
      <c r="B4305" s="429"/>
      <c r="C4305" s="478"/>
      <c r="D4305" s="479"/>
      <c r="E4305" s="480"/>
      <c r="F4305" s="481"/>
      <c r="G4305" s="482"/>
      <c r="H4305" s="456"/>
      <c r="I4305" s="456"/>
      <c r="J4305" s="473"/>
      <c r="K4305" s="434"/>
    </row>
    <row r="4306" spans="1:11">
      <c r="A4306" s="811" t="s">
        <v>1283</v>
      </c>
      <c r="B4306" s="809"/>
      <c r="C4306" s="809"/>
      <c r="D4306" s="812"/>
      <c r="E4306" s="809"/>
      <c r="F4306" s="809"/>
      <c r="G4306" s="809"/>
      <c r="H4306" s="809"/>
      <c r="I4306" s="809"/>
      <c r="J4306" s="810"/>
      <c r="K4306" s="459"/>
    </row>
    <row r="4307" spans="1:11">
      <c r="A4307" s="808" t="s">
        <v>1284</v>
      </c>
      <c r="B4307" s="809"/>
      <c r="C4307" s="809"/>
      <c r="D4307" s="809"/>
      <c r="E4307" s="809"/>
      <c r="F4307" s="809"/>
      <c r="G4307" s="809"/>
      <c r="H4307" s="809"/>
      <c r="I4307" s="809"/>
      <c r="J4307" s="810"/>
      <c r="K4307" s="449">
        <v>11.72</v>
      </c>
    </row>
    <row r="4308" spans="1:11">
      <c r="A4308" s="808" t="s">
        <v>1225</v>
      </c>
      <c r="B4308" s="809"/>
      <c r="C4308" s="809"/>
      <c r="D4308" s="809"/>
      <c r="E4308" s="809"/>
      <c r="F4308" s="809"/>
      <c r="G4308" s="809"/>
      <c r="H4308" s="809"/>
      <c r="I4308" s="809"/>
      <c r="J4308" s="810"/>
      <c r="K4308" s="459"/>
    </row>
    <row r="4309" spans="1:11">
      <c r="A4309" s="808" t="s">
        <v>1285</v>
      </c>
      <c r="B4309" s="809"/>
      <c r="C4309" s="809"/>
      <c r="D4309" s="809"/>
      <c r="E4309" s="809"/>
      <c r="F4309" s="809"/>
      <c r="G4309" s="809"/>
      <c r="H4309" s="809"/>
      <c r="I4309" s="809"/>
      <c r="J4309" s="810"/>
      <c r="K4309" s="459"/>
    </row>
    <row r="4312" spans="1:11">
      <c r="A4312" s="937" t="s">
        <v>1226</v>
      </c>
      <c r="B4312" s="938"/>
      <c r="C4312" s="938"/>
      <c r="D4312" s="938"/>
      <c r="E4312" s="938"/>
      <c r="F4312" s="938"/>
      <c r="G4312" s="938"/>
      <c r="H4312" s="938"/>
      <c r="I4312" s="938"/>
      <c r="J4312" s="938"/>
      <c r="K4312" s="939"/>
    </row>
    <row r="4313" spans="1:11">
      <c r="A4313" s="393" t="s">
        <v>1227</v>
      </c>
      <c r="B4313" s="394"/>
      <c r="C4313" s="940"/>
      <c r="D4313" s="940"/>
      <c r="E4313" s="940"/>
      <c r="F4313" s="940"/>
      <c r="G4313" s="940"/>
      <c r="H4313" s="940"/>
      <c r="I4313" s="940"/>
      <c r="J4313" s="940"/>
      <c r="K4313" s="941"/>
    </row>
    <row r="4314" spans="1:11">
      <c r="A4314" s="393" t="s">
        <v>1228</v>
      </c>
      <c r="B4314" s="394"/>
      <c r="C4314" s="395" t="s">
        <v>1229</v>
      </c>
      <c r="E4314" s="942"/>
      <c r="F4314" s="942"/>
      <c r="G4314" s="942"/>
      <c r="H4314" s="397"/>
      <c r="I4314" s="395" t="s">
        <v>1230</v>
      </c>
      <c r="J4314" s="943"/>
      <c r="K4314" s="944"/>
    </row>
    <row r="4315" spans="1:11">
      <c r="A4315" s="398" t="s">
        <v>1231</v>
      </c>
      <c r="B4315" s="399" t="s">
        <v>1533</v>
      </c>
      <c r="C4315" s="400"/>
      <c r="D4315" s="400"/>
      <c r="E4315" s="400"/>
      <c r="F4315" s="400"/>
      <c r="G4315" s="400"/>
      <c r="H4315" s="400"/>
      <c r="I4315" s="400"/>
      <c r="J4315" s="400"/>
      <c r="K4315" s="401"/>
    </row>
    <row r="4316" spans="1:11">
      <c r="A4316" s="402" t="s">
        <v>1233</v>
      </c>
      <c r="B4316" s="403"/>
      <c r="D4316" s="404"/>
      <c r="E4316" s="404"/>
      <c r="F4316" s="404"/>
      <c r="G4316" s="404"/>
      <c r="H4316" s="404"/>
      <c r="I4316" s="405"/>
      <c r="J4316" s="406" t="s">
        <v>1234</v>
      </c>
      <c r="K4316" s="407"/>
    </row>
    <row r="4317" spans="1:11">
      <c r="A4317" s="929" t="s">
        <v>1460</v>
      </c>
      <c r="B4317" s="930"/>
      <c r="C4317" s="930"/>
      <c r="D4317" s="930"/>
      <c r="E4317" s="930"/>
      <c r="F4317" s="930"/>
      <c r="G4317" s="930"/>
      <c r="H4317" s="930"/>
      <c r="I4317" s="931"/>
      <c r="J4317" s="408" t="s">
        <v>1236</v>
      </c>
      <c r="K4317" s="407" t="s">
        <v>1310</v>
      </c>
    </row>
    <row r="4318" spans="1:11">
      <c r="A4318" s="870" t="s">
        <v>1238</v>
      </c>
      <c r="B4318" s="932"/>
      <c r="C4318" s="815"/>
      <c r="D4318" s="815"/>
      <c r="E4318" s="869"/>
      <c r="F4318" s="409" t="s">
        <v>1239</v>
      </c>
      <c r="G4318" s="933" t="s">
        <v>1240</v>
      </c>
      <c r="H4318" s="934"/>
      <c r="I4318" s="830" t="s">
        <v>1241</v>
      </c>
      <c r="J4318" s="830"/>
      <c r="K4318" s="925" t="s">
        <v>1242</v>
      </c>
    </row>
    <row r="4319" spans="1:11" ht="23.25" customHeight="1">
      <c r="A4319" s="870"/>
      <c r="B4319" s="932"/>
      <c r="C4319" s="932"/>
      <c r="D4319" s="932"/>
      <c r="E4319" s="871"/>
      <c r="F4319" s="409"/>
      <c r="G4319" s="409" t="s">
        <v>1243</v>
      </c>
      <c r="H4319" s="410" t="s">
        <v>1244</v>
      </c>
      <c r="I4319" s="497" t="s">
        <v>1245</v>
      </c>
      <c r="J4319" s="497" t="s">
        <v>1244</v>
      </c>
      <c r="K4319" s="926"/>
    </row>
    <row r="4320" spans="1:11">
      <c r="A4320" s="412">
        <v>30033</v>
      </c>
      <c r="B4320" s="413" t="s">
        <v>1380</v>
      </c>
      <c r="C4320" s="413"/>
      <c r="D4320" s="413"/>
      <c r="E4320" s="414"/>
      <c r="F4320" s="415">
        <v>3</v>
      </c>
      <c r="G4320" s="416">
        <v>1</v>
      </c>
      <c r="H4320" s="417">
        <v>0</v>
      </c>
      <c r="I4320" s="426">
        <v>0.7</v>
      </c>
      <c r="J4320" s="426">
        <v>0.48</v>
      </c>
      <c r="K4320" s="419">
        <v>2.1</v>
      </c>
    </row>
    <row r="4321" spans="1:11">
      <c r="A4321" s="483">
        <v>30031</v>
      </c>
      <c r="B4321" s="421" t="s">
        <v>1534</v>
      </c>
      <c r="C4321" s="421"/>
      <c r="D4321" s="421"/>
      <c r="E4321" s="422"/>
      <c r="F4321" s="423">
        <v>1</v>
      </c>
      <c r="G4321" s="484">
        <v>1</v>
      </c>
      <c r="H4321" s="485">
        <v>0</v>
      </c>
      <c r="I4321" s="426">
        <v>6.23</v>
      </c>
      <c r="J4321" s="426">
        <v>0.75</v>
      </c>
      <c r="K4321" s="486">
        <v>6.23</v>
      </c>
    </row>
    <row r="4322" spans="1:11" s="194" customFormat="1">
      <c r="A4322" s="420"/>
      <c r="B4322" s="421"/>
      <c r="C4322" s="421"/>
      <c r="D4322" s="421"/>
      <c r="E4322" s="422"/>
      <c r="F4322" s="423"/>
      <c r="G4322" s="424"/>
      <c r="H4322" s="425"/>
      <c r="I4322" s="426"/>
      <c r="J4322" s="426"/>
      <c r="K4322" s="427"/>
    </row>
    <row r="4323" spans="1:11" s="194" customFormat="1">
      <c r="A4323" s="420"/>
      <c r="B4323" s="421"/>
      <c r="C4323" s="421"/>
      <c r="D4323" s="421"/>
      <c r="E4323" s="422"/>
      <c r="F4323" s="423"/>
      <c r="G4323" s="424"/>
      <c r="H4323" s="425"/>
      <c r="I4323" s="426"/>
      <c r="J4323" s="426"/>
      <c r="K4323" s="427"/>
    </row>
    <row r="4324" spans="1:11" s="194" customFormat="1">
      <c r="A4324" s="420"/>
      <c r="B4324" s="421"/>
      <c r="C4324" s="421"/>
      <c r="D4324" s="421"/>
      <c r="E4324" s="422"/>
      <c r="F4324" s="423"/>
      <c r="G4324" s="424"/>
      <c r="H4324" s="425"/>
      <c r="I4324" s="426"/>
      <c r="J4324" s="426"/>
      <c r="K4324" s="427"/>
    </row>
    <row r="4325" spans="1:11" s="194" customFormat="1">
      <c r="A4325" s="420"/>
      <c r="B4325" s="421"/>
      <c r="C4325" s="421"/>
      <c r="D4325" s="421"/>
      <c r="E4325" s="422"/>
      <c r="F4325" s="423"/>
      <c r="G4325" s="424"/>
      <c r="H4325" s="425"/>
      <c r="I4325" s="426"/>
      <c r="J4325" s="426"/>
      <c r="K4325" s="427"/>
    </row>
    <row r="4326" spans="1:11" s="194" customFormat="1">
      <c r="A4326" s="420"/>
      <c r="B4326" s="421"/>
      <c r="C4326" s="421"/>
      <c r="D4326" s="421"/>
      <c r="E4326" s="422"/>
      <c r="F4326" s="423"/>
      <c r="G4326" s="424"/>
      <c r="H4326" s="425"/>
      <c r="I4326" s="426"/>
      <c r="J4326" s="426"/>
      <c r="K4326" s="427"/>
    </row>
    <row r="4327" spans="1:11" s="194" customFormat="1">
      <c r="A4327" s="428"/>
      <c r="B4327" s="429"/>
      <c r="C4327" s="429"/>
      <c r="D4327" s="429"/>
      <c r="E4327" s="430"/>
      <c r="F4327" s="431"/>
      <c r="G4327" s="432"/>
      <c r="H4327" s="433"/>
      <c r="I4327" s="434"/>
      <c r="J4327" s="434"/>
      <c r="K4327" s="435"/>
    </row>
    <row r="4328" spans="1:11" s="194" customFormat="1">
      <c r="A4328" s="935" t="s">
        <v>1247</v>
      </c>
      <c r="B4328" s="936"/>
      <c r="C4328" s="936"/>
      <c r="D4328" s="936"/>
      <c r="E4328" s="936"/>
      <c r="F4328" s="834"/>
      <c r="G4328" s="834"/>
      <c r="H4328" s="834"/>
      <c r="I4328" s="834"/>
      <c r="J4328" s="835"/>
      <c r="K4328" s="436">
        <v>8.33</v>
      </c>
    </row>
    <row r="4329" spans="1:11" s="194" customFormat="1">
      <c r="A4329" s="814" t="s">
        <v>1248</v>
      </c>
      <c r="B4329" s="815"/>
      <c r="C4329" s="815"/>
      <c r="D4329" s="815"/>
      <c r="E4329" s="815"/>
      <c r="F4329" s="437"/>
      <c r="G4329" s="437"/>
      <c r="H4329" s="921" t="s">
        <v>1239</v>
      </c>
      <c r="I4329" s="923" t="s">
        <v>1249</v>
      </c>
      <c r="J4329" s="925" t="s">
        <v>1250</v>
      </c>
      <c r="K4329" s="925" t="s">
        <v>1242</v>
      </c>
    </row>
    <row r="4330" spans="1:11" ht="15">
      <c r="A4330" s="816"/>
      <c r="B4330" s="817"/>
      <c r="C4330" s="817"/>
      <c r="D4330" s="817"/>
      <c r="E4330" s="817"/>
      <c r="F4330" s="438"/>
      <c r="G4330" s="666"/>
      <c r="H4330" s="922"/>
      <c r="I4330" s="924"/>
      <c r="J4330" s="926"/>
      <c r="K4330" s="926"/>
    </row>
    <row r="4331" spans="1:11" ht="15.75" customHeight="1">
      <c r="A4331" s="439">
        <v>20003</v>
      </c>
      <c r="B4331" s="927" t="s">
        <v>1306</v>
      </c>
      <c r="C4331" s="927"/>
      <c r="D4331" s="927"/>
      <c r="E4331" s="927"/>
      <c r="F4331" s="927"/>
      <c r="G4331" s="928"/>
      <c r="H4331" s="440">
        <v>12</v>
      </c>
      <c r="I4331" s="441" t="s">
        <v>1252</v>
      </c>
      <c r="J4331" s="442">
        <v>15.22</v>
      </c>
      <c r="K4331" s="442">
        <v>182.64</v>
      </c>
    </row>
    <row r="4332" spans="1:11">
      <c r="A4332" s="443">
        <v>20017</v>
      </c>
      <c r="B4332" s="919" t="s">
        <v>1413</v>
      </c>
      <c r="C4332" s="919"/>
      <c r="D4332" s="919"/>
      <c r="E4332" s="919"/>
      <c r="F4332" s="919"/>
      <c r="G4332" s="920"/>
      <c r="H4332" s="440">
        <v>1</v>
      </c>
      <c r="I4332" s="441" t="s">
        <v>1252</v>
      </c>
      <c r="J4332" s="442">
        <v>20.190000000000001</v>
      </c>
      <c r="K4332" s="442">
        <v>20.190000000000001</v>
      </c>
    </row>
    <row r="4333" spans="1:11">
      <c r="A4333" s="443">
        <v>11</v>
      </c>
      <c r="B4333" s="919" t="s">
        <v>1255</v>
      </c>
      <c r="C4333" s="919"/>
      <c r="D4333" s="919"/>
      <c r="E4333" s="919"/>
      <c r="F4333" s="919"/>
      <c r="G4333" s="920"/>
      <c r="H4333" s="440">
        <v>1.1200000000000001</v>
      </c>
      <c r="I4333" s="441" t="s">
        <v>1256</v>
      </c>
      <c r="J4333" s="442">
        <v>0</v>
      </c>
      <c r="K4333" s="442">
        <v>2.27</v>
      </c>
    </row>
    <row r="4334" spans="1:11">
      <c r="A4334" s="443">
        <v>12</v>
      </c>
      <c r="B4334" s="919" t="s">
        <v>1258</v>
      </c>
      <c r="C4334" s="919"/>
      <c r="D4334" s="919"/>
      <c r="E4334" s="919"/>
      <c r="F4334" s="919"/>
      <c r="G4334" s="920"/>
      <c r="H4334" s="440">
        <v>9.6</v>
      </c>
      <c r="I4334" s="441" t="s">
        <v>1256</v>
      </c>
      <c r="J4334" s="442">
        <v>0</v>
      </c>
      <c r="K4334" s="442">
        <v>19.47</v>
      </c>
    </row>
    <row r="4335" spans="1:11">
      <c r="A4335" s="443">
        <v>13</v>
      </c>
      <c r="B4335" s="919" t="s">
        <v>1260</v>
      </c>
      <c r="C4335" s="919"/>
      <c r="D4335" s="919"/>
      <c r="E4335" s="919"/>
      <c r="F4335" s="919"/>
      <c r="G4335" s="920"/>
      <c r="H4335" s="440">
        <v>4.79</v>
      </c>
      <c r="I4335" s="441" t="s">
        <v>1256</v>
      </c>
      <c r="J4335" s="442">
        <v>0</v>
      </c>
      <c r="K4335" s="442">
        <v>9.7100000000000009</v>
      </c>
    </row>
    <row r="4336" spans="1:11">
      <c r="A4336" s="444"/>
      <c r="B4336" s="919"/>
      <c r="C4336" s="919"/>
      <c r="D4336" s="919"/>
      <c r="E4336" s="919"/>
      <c r="F4336" s="919"/>
      <c r="G4336" s="920"/>
      <c r="H4336" s="440"/>
      <c r="I4336" s="441"/>
      <c r="J4336" s="426"/>
      <c r="K4336" s="426"/>
    </row>
    <row r="4337" spans="1:11">
      <c r="A4337" s="444"/>
      <c r="B4337" s="919"/>
      <c r="C4337" s="919"/>
      <c r="D4337" s="919"/>
      <c r="E4337" s="919"/>
      <c r="F4337" s="919"/>
      <c r="G4337" s="920"/>
      <c r="H4337" s="440"/>
      <c r="I4337" s="441"/>
      <c r="J4337" s="426"/>
      <c r="K4337" s="426"/>
    </row>
    <row r="4338" spans="1:11">
      <c r="A4338" s="445"/>
      <c r="B4338" s="879"/>
      <c r="C4338" s="879"/>
      <c r="D4338" s="879"/>
      <c r="E4338" s="879"/>
      <c r="F4338" s="879"/>
      <c r="G4338" s="880"/>
      <c r="H4338" s="446"/>
      <c r="I4338" s="447"/>
      <c r="J4338" s="434"/>
      <c r="K4338" s="434"/>
    </row>
    <row r="4339" spans="1:11" ht="15">
      <c r="A4339" s="448"/>
      <c r="C4339" s="667"/>
      <c r="D4339" s="833" t="s">
        <v>1263</v>
      </c>
      <c r="E4339" s="834"/>
      <c r="F4339" s="834"/>
      <c r="G4339" s="834"/>
      <c r="H4339" s="834"/>
      <c r="I4339" s="834"/>
      <c r="J4339" s="835"/>
      <c r="K4339" s="449">
        <v>234.28</v>
      </c>
    </row>
    <row r="4340" spans="1:11">
      <c r="A4340" s="448" t="s">
        <v>1264</v>
      </c>
      <c r="B4340" s="437"/>
      <c r="C4340" s="450">
        <v>3</v>
      </c>
      <c r="D4340" s="881" t="s">
        <v>1265</v>
      </c>
      <c r="E4340" s="882"/>
      <c r="F4340" s="882"/>
      <c r="G4340" s="882"/>
      <c r="H4340" s="882"/>
      <c r="I4340" s="882"/>
      <c r="J4340" s="883"/>
      <c r="K4340" s="449">
        <v>242.61</v>
      </c>
    </row>
    <row r="4341" spans="1:11">
      <c r="A4341" s="451"/>
      <c r="B4341" s="437"/>
      <c r="C4341" s="452"/>
      <c r="D4341" s="918" t="s">
        <v>1266</v>
      </c>
      <c r="E4341" s="918"/>
      <c r="F4341" s="834"/>
      <c r="G4341" s="834"/>
      <c r="H4341" s="834"/>
      <c r="I4341" s="834"/>
      <c r="J4341" s="835"/>
      <c r="K4341" s="449">
        <v>80.87</v>
      </c>
    </row>
    <row r="4342" spans="1:11">
      <c r="A4342" s="814" t="s">
        <v>1267</v>
      </c>
      <c r="B4342" s="815"/>
      <c r="C4342" s="815"/>
      <c r="D4342" s="815"/>
      <c r="E4342" s="815"/>
      <c r="F4342" s="818"/>
      <c r="G4342" s="820" t="s">
        <v>1268</v>
      </c>
      <c r="H4342" s="821"/>
      <c r="I4342" s="824" t="s">
        <v>1249</v>
      </c>
      <c r="J4342" s="813" t="s">
        <v>1269</v>
      </c>
      <c r="K4342" s="813" t="s">
        <v>1270</v>
      </c>
    </row>
    <row r="4343" spans="1:11">
      <c r="A4343" s="816"/>
      <c r="B4343" s="817"/>
      <c r="C4343" s="817"/>
      <c r="D4343" s="817"/>
      <c r="E4343" s="817"/>
      <c r="F4343" s="819"/>
      <c r="G4343" s="822"/>
      <c r="H4343" s="823"/>
      <c r="I4343" s="824"/>
      <c r="J4343" s="813"/>
      <c r="K4343" s="824"/>
    </row>
    <row r="4344" spans="1:11">
      <c r="A4344" s="443">
        <v>10010</v>
      </c>
      <c r="B4344" s="421" t="s">
        <v>1061</v>
      </c>
      <c r="C4344" s="421"/>
      <c r="D4344" s="421"/>
      <c r="E4344" s="421"/>
      <c r="F4344" s="414"/>
      <c r="G4344" s="825">
        <v>350</v>
      </c>
      <c r="H4344" s="826"/>
      <c r="I4344" s="453" t="s">
        <v>1295</v>
      </c>
      <c r="J4344" s="442">
        <v>0.65</v>
      </c>
      <c r="K4344" s="418">
        <v>227.5</v>
      </c>
    </row>
    <row r="4345" spans="1:11">
      <c r="A4345" s="443">
        <v>10081</v>
      </c>
      <c r="B4345" s="421" t="s">
        <v>1388</v>
      </c>
      <c r="C4345" s="421"/>
      <c r="D4345" s="421"/>
      <c r="E4345" s="421"/>
      <c r="F4345" s="422"/>
      <c r="G4345" s="827">
        <v>1.1499999999999999</v>
      </c>
      <c r="H4345" s="828"/>
      <c r="I4345" s="457" t="s">
        <v>1310</v>
      </c>
      <c r="J4345" s="442">
        <v>106.66</v>
      </c>
      <c r="K4345" s="442">
        <v>122.65</v>
      </c>
    </row>
    <row r="4346" spans="1:11">
      <c r="A4346" s="444"/>
      <c r="B4346" s="421"/>
      <c r="C4346" s="421"/>
      <c r="D4346" s="421"/>
      <c r="E4346" s="421"/>
      <c r="F4346" s="422"/>
      <c r="G4346" s="827"/>
      <c r="H4346" s="828"/>
      <c r="I4346" s="457"/>
      <c r="J4346" s="458"/>
      <c r="K4346" s="426"/>
    </row>
    <row r="4347" spans="1:11">
      <c r="A4347" s="444"/>
      <c r="B4347" s="421"/>
      <c r="C4347" s="421"/>
      <c r="D4347" s="421"/>
      <c r="E4347" s="421"/>
      <c r="F4347" s="422"/>
      <c r="G4347" s="827"/>
      <c r="H4347" s="828"/>
      <c r="I4347" s="457"/>
      <c r="J4347" s="458"/>
      <c r="K4347" s="426"/>
    </row>
    <row r="4348" spans="1:11">
      <c r="A4348" s="833" t="s">
        <v>1271</v>
      </c>
      <c r="B4348" s="834"/>
      <c r="C4348" s="834"/>
      <c r="D4348" s="834"/>
      <c r="E4348" s="834"/>
      <c r="F4348" s="834"/>
      <c r="G4348" s="834"/>
      <c r="H4348" s="834"/>
      <c r="I4348" s="834"/>
      <c r="J4348" s="835"/>
      <c r="K4348" s="449">
        <v>350.15</v>
      </c>
    </row>
    <row r="4349" spans="1:11">
      <c r="A4349" s="814" t="s">
        <v>1272</v>
      </c>
      <c r="B4349" s="815"/>
      <c r="C4349" s="815"/>
      <c r="D4349" s="815"/>
      <c r="E4349" s="815"/>
      <c r="F4349" s="818"/>
      <c r="G4349" s="820" t="s">
        <v>1268</v>
      </c>
      <c r="H4349" s="821"/>
      <c r="I4349" s="824" t="s">
        <v>1249</v>
      </c>
      <c r="J4349" s="813" t="s">
        <v>1269</v>
      </c>
      <c r="K4349" s="813" t="s">
        <v>1270</v>
      </c>
    </row>
    <row r="4350" spans="1:11">
      <c r="A4350" s="816"/>
      <c r="B4350" s="817"/>
      <c r="C4350" s="817"/>
      <c r="D4350" s="817"/>
      <c r="E4350" s="817"/>
      <c r="F4350" s="819"/>
      <c r="G4350" s="822"/>
      <c r="H4350" s="823"/>
      <c r="I4350" s="824"/>
      <c r="J4350" s="813"/>
      <c r="K4350" s="824"/>
    </row>
    <row r="4351" spans="1:11">
      <c r="A4351" s="444"/>
      <c r="B4351" s="421"/>
      <c r="C4351" s="421"/>
      <c r="D4351" s="421"/>
      <c r="E4351" s="421"/>
      <c r="F4351" s="422"/>
      <c r="G4351" s="827"/>
      <c r="H4351" s="828"/>
      <c r="I4351" s="457"/>
      <c r="J4351" s="458"/>
      <c r="K4351" s="426"/>
    </row>
    <row r="4352" spans="1:11">
      <c r="A4352" s="444"/>
      <c r="B4352" s="421"/>
      <c r="C4352" s="421"/>
      <c r="D4352" s="421"/>
      <c r="E4352" s="421"/>
      <c r="F4352" s="422"/>
      <c r="G4352" s="827"/>
      <c r="H4352" s="828"/>
      <c r="I4352" s="457"/>
      <c r="J4352" s="458"/>
      <c r="K4352" s="426"/>
    </row>
    <row r="4353" spans="1:11">
      <c r="A4353" s="444"/>
      <c r="B4353" s="421"/>
      <c r="C4353" s="421"/>
      <c r="D4353" s="421"/>
      <c r="E4353" s="421"/>
      <c r="F4353" s="422"/>
      <c r="G4353" s="827"/>
      <c r="H4353" s="828"/>
      <c r="I4353" s="457"/>
      <c r="J4353" s="458"/>
      <c r="K4353" s="426"/>
    </row>
    <row r="4354" spans="1:11">
      <c r="A4354" s="445"/>
      <c r="B4354" s="429"/>
      <c r="C4354" s="429"/>
      <c r="D4354" s="429"/>
      <c r="E4354" s="429"/>
      <c r="F4354" s="430"/>
      <c r="G4354" s="831"/>
      <c r="H4354" s="832"/>
      <c r="I4354" s="460"/>
      <c r="J4354" s="461"/>
      <c r="K4354" s="434"/>
    </row>
    <row r="4355" spans="1:11">
      <c r="A4355" s="833" t="s">
        <v>1273</v>
      </c>
      <c r="B4355" s="834"/>
      <c r="C4355" s="834"/>
      <c r="D4355" s="834"/>
      <c r="E4355" s="834"/>
      <c r="F4355" s="834"/>
      <c r="G4355" s="834"/>
      <c r="H4355" s="834"/>
      <c r="I4355" s="834"/>
      <c r="J4355" s="835"/>
      <c r="K4355" s="459"/>
    </row>
    <row r="4356" spans="1:11">
      <c r="A4356" s="814" t="s">
        <v>1274</v>
      </c>
      <c r="B4356" s="815"/>
      <c r="C4356" s="815"/>
      <c r="D4356" s="815"/>
      <c r="E4356" s="815"/>
      <c r="F4356" s="818"/>
      <c r="G4356" s="820" t="s">
        <v>1268</v>
      </c>
      <c r="H4356" s="821"/>
      <c r="I4356" s="824" t="s">
        <v>1249</v>
      </c>
      <c r="J4356" s="813" t="s">
        <v>1269</v>
      </c>
      <c r="K4356" s="813" t="s">
        <v>1270</v>
      </c>
    </row>
    <row r="4357" spans="1:11">
      <c r="A4357" s="816"/>
      <c r="B4357" s="817"/>
      <c r="C4357" s="817"/>
      <c r="D4357" s="817"/>
      <c r="E4357" s="817"/>
      <c r="F4357" s="819"/>
      <c r="G4357" s="822"/>
      <c r="H4357" s="823"/>
      <c r="I4357" s="824"/>
      <c r="J4357" s="813"/>
      <c r="K4357" s="824"/>
    </row>
    <row r="4358" spans="1:11">
      <c r="A4358" s="444"/>
      <c r="B4358" s="421"/>
      <c r="C4358" s="421"/>
      <c r="D4358" s="421"/>
      <c r="E4358" s="421"/>
      <c r="F4358" s="422"/>
      <c r="G4358" s="827"/>
      <c r="H4358" s="828"/>
      <c r="I4358" s="457"/>
      <c r="J4358" s="458"/>
      <c r="K4358" s="426"/>
    </row>
    <row r="4359" spans="1:11">
      <c r="A4359" s="444"/>
      <c r="B4359" s="421"/>
      <c r="C4359" s="421"/>
      <c r="D4359" s="421"/>
      <c r="E4359" s="421"/>
      <c r="F4359" s="422"/>
      <c r="G4359" s="827"/>
      <c r="H4359" s="828"/>
      <c r="I4359" s="457"/>
      <c r="J4359" s="458"/>
      <c r="K4359" s="426"/>
    </row>
    <row r="4360" spans="1:11">
      <c r="A4360" s="444"/>
      <c r="B4360" s="421"/>
      <c r="C4360" s="421"/>
      <c r="D4360" s="421"/>
      <c r="E4360" s="421"/>
      <c r="F4360" s="422"/>
      <c r="G4360" s="827"/>
      <c r="H4360" s="828"/>
      <c r="I4360" s="457"/>
      <c r="J4360" s="458"/>
      <c r="K4360" s="426"/>
    </row>
    <row r="4361" spans="1:11">
      <c r="A4361" s="445"/>
      <c r="B4361" s="429"/>
      <c r="C4361" s="429"/>
      <c r="D4361" s="429"/>
      <c r="E4361" s="429"/>
      <c r="F4361" s="430"/>
      <c r="G4361" s="831"/>
      <c r="H4361" s="832"/>
      <c r="I4361" s="460"/>
      <c r="J4361" s="461"/>
      <c r="K4361" s="434"/>
    </row>
    <row r="4362" spans="1:11">
      <c r="A4362" s="833" t="s">
        <v>1275</v>
      </c>
      <c r="B4362" s="834"/>
      <c r="C4362" s="834"/>
      <c r="D4362" s="834"/>
      <c r="E4362" s="834"/>
      <c r="F4362" s="834"/>
      <c r="G4362" s="834"/>
      <c r="H4362" s="834"/>
      <c r="I4362" s="834"/>
      <c r="J4362" s="835"/>
      <c r="K4362" s="459"/>
    </row>
    <row r="4363" spans="1:11">
      <c r="A4363" s="814" t="s">
        <v>1276</v>
      </c>
      <c r="B4363" s="869"/>
      <c r="C4363" s="872" t="s">
        <v>1277</v>
      </c>
      <c r="D4363" s="462" t="s">
        <v>984</v>
      </c>
      <c r="E4363" s="874" t="s">
        <v>889</v>
      </c>
      <c r="F4363" s="874"/>
      <c r="G4363" s="875"/>
      <c r="H4363" s="876" t="s">
        <v>1278</v>
      </c>
      <c r="I4363" s="877"/>
      <c r="J4363" s="878"/>
      <c r="K4363" s="829" t="s">
        <v>1279</v>
      </c>
    </row>
    <row r="4364" spans="1:11">
      <c r="A4364" s="870"/>
      <c r="B4364" s="871"/>
      <c r="C4364" s="873"/>
      <c r="D4364" s="464"/>
      <c r="E4364" s="463" t="s">
        <v>1280</v>
      </c>
      <c r="F4364" s="465" t="s">
        <v>1281</v>
      </c>
      <c r="G4364" s="466" t="s">
        <v>1282</v>
      </c>
      <c r="H4364" s="463" t="s">
        <v>1280</v>
      </c>
      <c r="I4364" s="465" t="s">
        <v>1281</v>
      </c>
      <c r="J4364" s="465" t="s">
        <v>1282</v>
      </c>
      <c r="K4364" s="830"/>
    </row>
    <row r="4365" spans="1:11">
      <c r="A4365" s="467"/>
      <c r="B4365" s="414"/>
      <c r="C4365" s="468"/>
      <c r="D4365" s="469"/>
      <c r="E4365" s="470"/>
      <c r="F4365" s="471"/>
      <c r="G4365" s="472"/>
      <c r="H4365" s="456"/>
      <c r="I4365" s="456"/>
      <c r="J4365" s="473"/>
      <c r="K4365" s="455"/>
    </row>
    <row r="4366" spans="1:11">
      <c r="A4366" s="444"/>
      <c r="B4366" s="421"/>
      <c r="C4366" s="468"/>
      <c r="D4366" s="474"/>
      <c r="E4366" s="475"/>
      <c r="F4366" s="476"/>
      <c r="G4366" s="477"/>
      <c r="H4366" s="456"/>
      <c r="I4366" s="456"/>
      <c r="J4366" s="473"/>
      <c r="K4366" s="426"/>
    </row>
    <row r="4367" spans="1:11">
      <c r="A4367" s="444"/>
      <c r="B4367" s="421"/>
      <c r="C4367" s="468"/>
      <c r="D4367" s="474"/>
      <c r="E4367" s="475"/>
      <c r="F4367" s="476"/>
      <c r="G4367" s="477"/>
      <c r="H4367" s="456"/>
      <c r="I4367" s="456"/>
      <c r="J4367" s="473"/>
      <c r="K4367" s="426"/>
    </row>
    <row r="4368" spans="1:11">
      <c r="A4368" s="445"/>
      <c r="B4368" s="429"/>
      <c r="C4368" s="478"/>
      <c r="D4368" s="479"/>
      <c r="E4368" s="480"/>
      <c r="F4368" s="481"/>
      <c r="G4368" s="482"/>
      <c r="H4368" s="456"/>
      <c r="I4368" s="456"/>
      <c r="J4368" s="473"/>
      <c r="K4368" s="434"/>
    </row>
    <row r="4369" spans="1:11">
      <c r="A4369" s="811" t="s">
        <v>1283</v>
      </c>
      <c r="B4369" s="809"/>
      <c r="C4369" s="809"/>
      <c r="D4369" s="812"/>
      <c r="E4369" s="809"/>
      <c r="F4369" s="809"/>
      <c r="G4369" s="809"/>
      <c r="H4369" s="809"/>
      <c r="I4369" s="809"/>
      <c r="J4369" s="810"/>
      <c r="K4369" s="459"/>
    </row>
    <row r="4370" spans="1:11">
      <c r="A4370" s="808" t="s">
        <v>1284</v>
      </c>
      <c r="B4370" s="809"/>
      <c r="C4370" s="809"/>
      <c r="D4370" s="809"/>
      <c r="E4370" s="809"/>
      <c r="F4370" s="809"/>
      <c r="G4370" s="809"/>
      <c r="H4370" s="809"/>
      <c r="I4370" s="809"/>
      <c r="J4370" s="810"/>
      <c r="K4370" s="449">
        <v>431.02</v>
      </c>
    </row>
    <row r="4371" spans="1:11">
      <c r="A4371" s="808" t="s">
        <v>1225</v>
      </c>
      <c r="B4371" s="809"/>
      <c r="C4371" s="809"/>
      <c r="D4371" s="809"/>
      <c r="E4371" s="809"/>
      <c r="F4371" s="809"/>
      <c r="G4371" s="809"/>
      <c r="H4371" s="809"/>
      <c r="I4371" s="809"/>
      <c r="J4371" s="810"/>
      <c r="K4371" s="459"/>
    </row>
    <row r="4372" spans="1:11">
      <c r="A4372" s="808" t="s">
        <v>1285</v>
      </c>
      <c r="B4372" s="809"/>
      <c r="C4372" s="809"/>
      <c r="D4372" s="809"/>
      <c r="E4372" s="809"/>
      <c r="F4372" s="809"/>
      <c r="G4372" s="809"/>
      <c r="H4372" s="809"/>
      <c r="I4372" s="809"/>
      <c r="J4372" s="810"/>
      <c r="K4372" s="459"/>
    </row>
    <row r="4375" spans="1:11">
      <c r="A4375" s="937" t="s">
        <v>1226</v>
      </c>
      <c r="B4375" s="938"/>
      <c r="C4375" s="938"/>
      <c r="D4375" s="938"/>
      <c r="E4375" s="938"/>
      <c r="F4375" s="938"/>
      <c r="G4375" s="938"/>
      <c r="H4375" s="938"/>
      <c r="I4375" s="938"/>
      <c r="J4375" s="938"/>
      <c r="K4375" s="939"/>
    </row>
    <row r="4376" spans="1:11">
      <c r="A4376" s="393" t="s">
        <v>1227</v>
      </c>
      <c r="B4376" s="394"/>
      <c r="C4376" s="940"/>
      <c r="D4376" s="940"/>
      <c r="E4376" s="940"/>
      <c r="F4376" s="940"/>
      <c r="G4376" s="940"/>
      <c r="H4376" s="940"/>
      <c r="I4376" s="940"/>
      <c r="J4376" s="940"/>
      <c r="K4376" s="941"/>
    </row>
    <row r="4377" spans="1:11">
      <c r="A4377" s="393" t="s">
        <v>1228</v>
      </c>
      <c r="B4377" s="394"/>
      <c r="C4377" s="395" t="s">
        <v>1229</v>
      </c>
      <c r="E4377" s="942"/>
      <c r="F4377" s="942"/>
      <c r="G4377" s="942"/>
      <c r="H4377" s="397"/>
      <c r="I4377" s="395" t="s">
        <v>1230</v>
      </c>
      <c r="J4377" s="943"/>
      <c r="K4377" s="944"/>
    </row>
    <row r="4378" spans="1:11">
      <c r="A4378" s="398" t="s">
        <v>1231</v>
      </c>
      <c r="B4378" s="399" t="s">
        <v>1535</v>
      </c>
      <c r="C4378" s="400"/>
      <c r="D4378" s="400"/>
      <c r="E4378" s="400"/>
      <c r="F4378" s="400"/>
      <c r="G4378" s="400"/>
      <c r="H4378" s="400"/>
      <c r="I4378" s="400"/>
      <c r="J4378" s="400"/>
      <c r="K4378" s="401"/>
    </row>
    <row r="4379" spans="1:11">
      <c r="A4379" s="402" t="s">
        <v>1233</v>
      </c>
      <c r="B4379" s="403"/>
      <c r="D4379" s="404"/>
      <c r="E4379" s="404"/>
      <c r="F4379" s="404"/>
      <c r="G4379" s="404"/>
      <c r="H4379" s="404"/>
      <c r="I4379" s="405"/>
      <c r="J4379" s="406" t="s">
        <v>1234</v>
      </c>
      <c r="K4379" s="407"/>
    </row>
    <row r="4380" spans="1:11">
      <c r="A4380" s="929" t="s">
        <v>1421</v>
      </c>
      <c r="B4380" s="930"/>
      <c r="C4380" s="930"/>
      <c r="D4380" s="930"/>
      <c r="E4380" s="930"/>
      <c r="F4380" s="930"/>
      <c r="G4380" s="930"/>
      <c r="H4380" s="930"/>
      <c r="I4380" s="931"/>
      <c r="J4380" s="408" t="s">
        <v>1236</v>
      </c>
      <c r="K4380" s="407" t="s">
        <v>1405</v>
      </c>
    </row>
    <row r="4381" spans="1:11">
      <c r="A4381" s="870" t="s">
        <v>1238</v>
      </c>
      <c r="B4381" s="932"/>
      <c r="C4381" s="815"/>
      <c r="D4381" s="815"/>
      <c r="E4381" s="869"/>
      <c r="F4381" s="409" t="s">
        <v>1239</v>
      </c>
      <c r="G4381" s="933" t="s">
        <v>1240</v>
      </c>
      <c r="H4381" s="934"/>
      <c r="I4381" s="830" t="s">
        <v>1241</v>
      </c>
      <c r="J4381" s="830"/>
      <c r="K4381" s="925" t="s">
        <v>1242</v>
      </c>
    </row>
    <row r="4382" spans="1:11" ht="23.25" customHeight="1">
      <c r="A4382" s="870"/>
      <c r="B4382" s="932"/>
      <c r="C4382" s="932"/>
      <c r="D4382" s="932"/>
      <c r="E4382" s="871"/>
      <c r="F4382" s="409"/>
      <c r="G4382" s="409" t="s">
        <v>1243</v>
      </c>
      <c r="H4382" s="410" t="s">
        <v>1244</v>
      </c>
      <c r="I4382" s="497" t="s">
        <v>1245</v>
      </c>
      <c r="J4382" s="497" t="s">
        <v>1244</v>
      </c>
      <c r="K4382" s="926"/>
    </row>
    <row r="4383" spans="1:11">
      <c r="A4383" s="412">
        <v>30047</v>
      </c>
      <c r="B4383" s="413" t="s">
        <v>1536</v>
      </c>
      <c r="C4383" s="413"/>
      <c r="D4383" s="413"/>
      <c r="E4383" s="414"/>
      <c r="F4383" s="415">
        <v>4.0160000000000001E-2</v>
      </c>
      <c r="G4383" s="416">
        <v>1</v>
      </c>
      <c r="H4383" s="417">
        <v>0</v>
      </c>
      <c r="I4383" s="426">
        <v>1.08</v>
      </c>
      <c r="J4383" s="426">
        <v>0.74</v>
      </c>
      <c r="K4383" s="419">
        <v>0.04</v>
      </c>
    </row>
    <row r="4384" spans="1:11">
      <c r="A4384" s="483">
        <v>30042</v>
      </c>
      <c r="B4384" s="421" t="s">
        <v>1537</v>
      </c>
      <c r="C4384" s="421"/>
      <c r="D4384" s="421"/>
      <c r="E4384" s="422"/>
      <c r="F4384" s="423">
        <v>4.0160000000000001E-2</v>
      </c>
      <c r="G4384" s="484">
        <v>1</v>
      </c>
      <c r="H4384" s="485">
        <v>0</v>
      </c>
      <c r="I4384" s="426">
        <v>38.74</v>
      </c>
      <c r="J4384" s="426">
        <v>4.8099999999999996</v>
      </c>
      <c r="K4384" s="486">
        <v>1.55</v>
      </c>
    </row>
    <row r="4385" spans="1:11" s="194" customFormat="1">
      <c r="A4385" s="420"/>
      <c r="B4385" s="421"/>
      <c r="C4385" s="421"/>
      <c r="D4385" s="421"/>
      <c r="E4385" s="422"/>
      <c r="F4385" s="423"/>
      <c r="G4385" s="424"/>
      <c r="H4385" s="425"/>
      <c r="I4385" s="426"/>
      <c r="J4385" s="426"/>
      <c r="K4385" s="427"/>
    </row>
    <row r="4386" spans="1:11" s="194" customFormat="1">
      <c r="A4386" s="420"/>
      <c r="B4386" s="421"/>
      <c r="C4386" s="421"/>
      <c r="D4386" s="421"/>
      <c r="E4386" s="422"/>
      <c r="F4386" s="423"/>
      <c r="G4386" s="424"/>
      <c r="H4386" s="425"/>
      <c r="I4386" s="426"/>
      <c r="J4386" s="426"/>
      <c r="K4386" s="427"/>
    </row>
    <row r="4387" spans="1:11" s="194" customFormat="1">
      <c r="A4387" s="420"/>
      <c r="B4387" s="421"/>
      <c r="C4387" s="421"/>
      <c r="D4387" s="421"/>
      <c r="E4387" s="422"/>
      <c r="F4387" s="423"/>
      <c r="G4387" s="424"/>
      <c r="H4387" s="425"/>
      <c r="I4387" s="426"/>
      <c r="J4387" s="426"/>
      <c r="K4387" s="427"/>
    </row>
    <row r="4388" spans="1:11" s="194" customFormat="1">
      <c r="A4388" s="420"/>
      <c r="B4388" s="421"/>
      <c r="C4388" s="421"/>
      <c r="D4388" s="421"/>
      <c r="E4388" s="422"/>
      <c r="F4388" s="423"/>
      <c r="G4388" s="424"/>
      <c r="H4388" s="425"/>
      <c r="I4388" s="426"/>
      <c r="J4388" s="426"/>
      <c r="K4388" s="427"/>
    </row>
    <row r="4389" spans="1:11" s="194" customFormat="1">
      <c r="A4389" s="420"/>
      <c r="B4389" s="421"/>
      <c r="C4389" s="421"/>
      <c r="D4389" s="421"/>
      <c r="E4389" s="422"/>
      <c r="F4389" s="423"/>
      <c r="G4389" s="424"/>
      <c r="H4389" s="425"/>
      <c r="I4389" s="426"/>
      <c r="J4389" s="426"/>
      <c r="K4389" s="427"/>
    </row>
    <row r="4390" spans="1:11" s="194" customFormat="1">
      <c r="A4390" s="428"/>
      <c r="B4390" s="429"/>
      <c r="C4390" s="429"/>
      <c r="D4390" s="429"/>
      <c r="E4390" s="430"/>
      <c r="F4390" s="431"/>
      <c r="G4390" s="432"/>
      <c r="H4390" s="433"/>
      <c r="I4390" s="434"/>
      <c r="J4390" s="434"/>
      <c r="K4390" s="435"/>
    </row>
    <row r="4391" spans="1:11" s="194" customFormat="1">
      <c r="A4391" s="935" t="s">
        <v>1247</v>
      </c>
      <c r="B4391" s="936"/>
      <c r="C4391" s="936"/>
      <c r="D4391" s="936"/>
      <c r="E4391" s="936"/>
      <c r="F4391" s="834"/>
      <c r="G4391" s="834"/>
      <c r="H4391" s="834"/>
      <c r="I4391" s="834"/>
      <c r="J4391" s="835"/>
      <c r="K4391" s="436">
        <v>1.59</v>
      </c>
    </row>
    <row r="4392" spans="1:11" s="194" customFormat="1">
      <c r="A4392" s="814" t="s">
        <v>1248</v>
      </c>
      <c r="B4392" s="815"/>
      <c r="C4392" s="815"/>
      <c r="D4392" s="815"/>
      <c r="E4392" s="815"/>
      <c r="F4392" s="437"/>
      <c r="G4392" s="437"/>
      <c r="H4392" s="921" t="s">
        <v>1239</v>
      </c>
      <c r="I4392" s="923" t="s">
        <v>1249</v>
      </c>
      <c r="J4392" s="925" t="s">
        <v>1250</v>
      </c>
      <c r="K4392" s="925" t="s">
        <v>1242</v>
      </c>
    </row>
    <row r="4393" spans="1:11" ht="15">
      <c r="A4393" s="816"/>
      <c r="B4393" s="817"/>
      <c r="C4393" s="817"/>
      <c r="D4393" s="817"/>
      <c r="E4393" s="817"/>
      <c r="F4393" s="438"/>
      <c r="G4393" s="666"/>
      <c r="H4393" s="922"/>
      <c r="I4393" s="924"/>
      <c r="J4393" s="926"/>
      <c r="K4393" s="926"/>
    </row>
    <row r="4394" spans="1:11">
      <c r="A4394" s="439">
        <v>20002</v>
      </c>
      <c r="B4394" s="927" t="s">
        <v>1251</v>
      </c>
      <c r="C4394" s="927"/>
      <c r="D4394" s="927"/>
      <c r="E4394" s="927"/>
      <c r="F4394" s="927"/>
      <c r="G4394" s="928"/>
      <c r="H4394" s="440">
        <v>7.0000000000000007E-2</v>
      </c>
      <c r="I4394" s="441" t="s">
        <v>1252</v>
      </c>
      <c r="J4394" s="442">
        <v>24.3</v>
      </c>
      <c r="K4394" s="442">
        <v>1.7</v>
      </c>
    </row>
    <row r="4395" spans="1:11">
      <c r="A4395" s="443">
        <v>20003</v>
      </c>
      <c r="B4395" s="919" t="s">
        <v>1306</v>
      </c>
      <c r="C4395" s="919"/>
      <c r="D4395" s="919"/>
      <c r="E4395" s="919"/>
      <c r="F4395" s="919"/>
      <c r="G4395" s="920"/>
      <c r="H4395" s="440">
        <v>0.7</v>
      </c>
      <c r="I4395" s="441" t="s">
        <v>1252</v>
      </c>
      <c r="J4395" s="442">
        <v>15.22</v>
      </c>
      <c r="K4395" s="442">
        <v>10.65</v>
      </c>
    </row>
    <row r="4396" spans="1:11">
      <c r="A4396" s="443">
        <v>20016</v>
      </c>
      <c r="B4396" s="919" t="s">
        <v>1498</v>
      </c>
      <c r="C4396" s="919"/>
      <c r="D4396" s="919"/>
      <c r="E4396" s="919"/>
      <c r="F4396" s="919"/>
      <c r="G4396" s="920"/>
      <c r="H4396" s="440">
        <v>0.7</v>
      </c>
      <c r="I4396" s="441" t="s">
        <v>1252</v>
      </c>
      <c r="J4396" s="442">
        <v>20.05</v>
      </c>
      <c r="K4396" s="442">
        <v>14.03</v>
      </c>
    </row>
    <row r="4397" spans="1:11">
      <c r="A4397" s="443">
        <v>11</v>
      </c>
      <c r="B4397" s="919" t="s">
        <v>1255</v>
      </c>
      <c r="C4397" s="919"/>
      <c r="D4397" s="919"/>
      <c r="E4397" s="919"/>
      <c r="F4397" s="919"/>
      <c r="G4397" s="920"/>
      <c r="H4397" s="440">
        <v>1.1200000000000001</v>
      </c>
      <c r="I4397" s="441" t="s">
        <v>1256</v>
      </c>
      <c r="J4397" s="442">
        <v>0</v>
      </c>
      <c r="K4397" s="442">
        <v>0.28999999999999998</v>
      </c>
    </row>
    <row r="4398" spans="1:11">
      <c r="A4398" s="443">
        <v>12</v>
      </c>
      <c r="B4398" s="919" t="s">
        <v>1258</v>
      </c>
      <c r="C4398" s="919"/>
      <c r="D4398" s="919"/>
      <c r="E4398" s="919"/>
      <c r="F4398" s="919"/>
      <c r="G4398" s="920"/>
      <c r="H4398" s="440">
        <v>9.6</v>
      </c>
      <c r="I4398" s="441" t="s">
        <v>1256</v>
      </c>
      <c r="J4398" s="442">
        <v>0</v>
      </c>
      <c r="K4398" s="442">
        <v>2.5299999999999998</v>
      </c>
    </row>
    <row r="4399" spans="1:11">
      <c r="A4399" s="443">
        <v>13</v>
      </c>
      <c r="B4399" s="919" t="s">
        <v>1260</v>
      </c>
      <c r="C4399" s="919"/>
      <c r="D4399" s="919"/>
      <c r="E4399" s="919"/>
      <c r="F4399" s="919"/>
      <c r="G4399" s="920"/>
      <c r="H4399" s="440">
        <v>4.79</v>
      </c>
      <c r="I4399" s="441" t="s">
        <v>1256</v>
      </c>
      <c r="J4399" s="442">
        <v>0</v>
      </c>
      <c r="K4399" s="442">
        <v>1.26</v>
      </c>
    </row>
    <row r="4400" spans="1:11">
      <c r="A4400" s="443">
        <v>14</v>
      </c>
      <c r="B4400" s="919" t="s">
        <v>1262</v>
      </c>
      <c r="C4400" s="919"/>
      <c r="D4400" s="919"/>
      <c r="E4400" s="919"/>
      <c r="F4400" s="919"/>
      <c r="G4400" s="920"/>
      <c r="H4400" s="440">
        <v>5</v>
      </c>
      <c r="I4400" s="441" t="s">
        <v>1256</v>
      </c>
      <c r="J4400" s="442">
        <v>0</v>
      </c>
      <c r="K4400" s="442">
        <v>1.31</v>
      </c>
    </row>
    <row r="4401" spans="1:11">
      <c r="A4401" s="445"/>
      <c r="B4401" s="879"/>
      <c r="C4401" s="879"/>
      <c r="D4401" s="879"/>
      <c r="E4401" s="879"/>
      <c r="F4401" s="879"/>
      <c r="G4401" s="880"/>
      <c r="H4401" s="446"/>
      <c r="I4401" s="447"/>
      <c r="J4401" s="434"/>
      <c r="K4401" s="434"/>
    </row>
    <row r="4402" spans="1:11" ht="15">
      <c r="A4402" s="448"/>
      <c r="C4402" s="667"/>
      <c r="D4402" s="833" t="s">
        <v>1263</v>
      </c>
      <c r="E4402" s="834"/>
      <c r="F4402" s="834"/>
      <c r="G4402" s="834"/>
      <c r="H4402" s="834"/>
      <c r="I4402" s="834"/>
      <c r="J4402" s="835"/>
      <c r="K4402" s="449">
        <v>31.77</v>
      </c>
    </row>
    <row r="4403" spans="1:11">
      <c r="A4403" s="448" t="s">
        <v>1264</v>
      </c>
      <c r="B4403" s="437"/>
      <c r="C4403" s="450">
        <v>1</v>
      </c>
      <c r="D4403" s="881" t="s">
        <v>1265</v>
      </c>
      <c r="E4403" s="882"/>
      <c r="F4403" s="882"/>
      <c r="G4403" s="882"/>
      <c r="H4403" s="882"/>
      <c r="I4403" s="882"/>
      <c r="J4403" s="883"/>
      <c r="K4403" s="449">
        <v>33.36</v>
      </c>
    </row>
    <row r="4404" spans="1:11">
      <c r="A4404" s="451"/>
      <c r="B4404" s="437"/>
      <c r="C4404" s="452"/>
      <c r="D4404" s="918" t="s">
        <v>1266</v>
      </c>
      <c r="E4404" s="918"/>
      <c r="F4404" s="834"/>
      <c r="G4404" s="834"/>
      <c r="H4404" s="834"/>
      <c r="I4404" s="834"/>
      <c r="J4404" s="835"/>
      <c r="K4404" s="449">
        <v>33.36</v>
      </c>
    </row>
    <row r="4405" spans="1:11">
      <c r="A4405" s="814" t="s">
        <v>1267</v>
      </c>
      <c r="B4405" s="815"/>
      <c r="C4405" s="815"/>
      <c r="D4405" s="815"/>
      <c r="E4405" s="815"/>
      <c r="F4405" s="818"/>
      <c r="G4405" s="820" t="s">
        <v>1268</v>
      </c>
      <c r="H4405" s="821"/>
      <c r="I4405" s="824" t="s">
        <v>1249</v>
      </c>
      <c r="J4405" s="813" t="s">
        <v>1269</v>
      </c>
      <c r="K4405" s="813" t="s">
        <v>1270</v>
      </c>
    </row>
    <row r="4406" spans="1:11">
      <c r="A4406" s="816"/>
      <c r="B4406" s="817"/>
      <c r="C4406" s="817"/>
      <c r="D4406" s="817"/>
      <c r="E4406" s="817"/>
      <c r="F4406" s="819"/>
      <c r="G4406" s="822"/>
      <c r="H4406" s="823"/>
      <c r="I4406" s="824"/>
      <c r="J4406" s="813"/>
      <c r="K4406" s="824"/>
    </row>
    <row r="4407" spans="1:11">
      <c r="A4407" s="443">
        <v>10044</v>
      </c>
      <c r="B4407" s="421" t="s">
        <v>1538</v>
      </c>
      <c r="C4407" s="421"/>
      <c r="D4407" s="421"/>
      <c r="E4407" s="421"/>
      <c r="F4407" s="414"/>
      <c r="G4407" s="825">
        <v>0.06</v>
      </c>
      <c r="H4407" s="826"/>
      <c r="I4407" s="453" t="s">
        <v>1295</v>
      </c>
      <c r="J4407" s="442">
        <v>20.54</v>
      </c>
      <c r="K4407" s="418">
        <v>1.23</v>
      </c>
    </row>
    <row r="4408" spans="1:11">
      <c r="A4408" s="443">
        <v>10048</v>
      </c>
      <c r="B4408" s="421" t="s">
        <v>1539</v>
      </c>
      <c r="C4408" s="421"/>
      <c r="D4408" s="421"/>
      <c r="E4408" s="421"/>
      <c r="F4408" s="422"/>
      <c r="G4408" s="827">
        <v>1.94</v>
      </c>
      <c r="H4408" s="828"/>
      <c r="I4408" s="457" t="s">
        <v>991</v>
      </c>
      <c r="J4408" s="442">
        <v>6.5</v>
      </c>
      <c r="K4408" s="442">
        <v>12.61</v>
      </c>
    </row>
    <row r="4409" spans="1:11">
      <c r="A4409" s="443">
        <v>10025</v>
      </c>
      <c r="B4409" s="421" t="s">
        <v>1540</v>
      </c>
      <c r="C4409" s="421"/>
      <c r="D4409" s="421"/>
      <c r="E4409" s="421"/>
      <c r="F4409" s="422"/>
      <c r="G4409" s="827">
        <v>0.40839999999999999</v>
      </c>
      <c r="H4409" s="828"/>
      <c r="I4409" s="457" t="s">
        <v>1405</v>
      </c>
      <c r="J4409" s="442">
        <v>31.2</v>
      </c>
      <c r="K4409" s="442">
        <v>12.74</v>
      </c>
    </row>
    <row r="4410" spans="1:11">
      <c r="A4410" s="444"/>
      <c r="B4410" s="421"/>
      <c r="C4410" s="421"/>
      <c r="D4410" s="421"/>
      <c r="E4410" s="421"/>
      <c r="F4410" s="422"/>
      <c r="G4410" s="827"/>
      <c r="H4410" s="828"/>
      <c r="I4410" s="457"/>
      <c r="J4410" s="458"/>
      <c r="K4410" s="426"/>
    </row>
    <row r="4411" spans="1:11">
      <c r="A4411" s="833" t="s">
        <v>1271</v>
      </c>
      <c r="B4411" s="834"/>
      <c r="C4411" s="834"/>
      <c r="D4411" s="834"/>
      <c r="E4411" s="834"/>
      <c r="F4411" s="834"/>
      <c r="G4411" s="834"/>
      <c r="H4411" s="834"/>
      <c r="I4411" s="834"/>
      <c r="J4411" s="835"/>
      <c r="K4411" s="449">
        <v>26.58</v>
      </c>
    </row>
    <row r="4412" spans="1:11">
      <c r="A4412" s="814" t="s">
        <v>1272</v>
      </c>
      <c r="B4412" s="815"/>
      <c r="C4412" s="815"/>
      <c r="D4412" s="815"/>
      <c r="E4412" s="815"/>
      <c r="F4412" s="818"/>
      <c r="G4412" s="820" t="s">
        <v>1268</v>
      </c>
      <c r="H4412" s="821"/>
      <c r="I4412" s="824" t="s">
        <v>1249</v>
      </c>
      <c r="J4412" s="813" t="s">
        <v>1269</v>
      </c>
      <c r="K4412" s="813" t="s">
        <v>1270</v>
      </c>
    </row>
    <row r="4413" spans="1:11">
      <c r="A4413" s="816"/>
      <c r="B4413" s="817"/>
      <c r="C4413" s="817"/>
      <c r="D4413" s="817"/>
      <c r="E4413" s="817"/>
      <c r="F4413" s="819"/>
      <c r="G4413" s="822"/>
      <c r="H4413" s="823"/>
      <c r="I4413" s="824"/>
      <c r="J4413" s="813"/>
      <c r="K4413" s="824"/>
    </row>
    <row r="4414" spans="1:11">
      <c r="A4414" s="444"/>
      <c r="B4414" s="421"/>
      <c r="C4414" s="421"/>
      <c r="D4414" s="421"/>
      <c r="E4414" s="421"/>
      <c r="F4414" s="422"/>
      <c r="G4414" s="827"/>
      <c r="H4414" s="828"/>
      <c r="I4414" s="457"/>
      <c r="J4414" s="458"/>
      <c r="K4414" s="426"/>
    </row>
    <row r="4415" spans="1:11">
      <c r="A4415" s="444"/>
      <c r="B4415" s="421"/>
      <c r="C4415" s="421"/>
      <c r="D4415" s="421"/>
      <c r="E4415" s="421"/>
      <c r="F4415" s="422"/>
      <c r="G4415" s="827"/>
      <c r="H4415" s="828"/>
      <c r="I4415" s="457"/>
      <c r="J4415" s="458"/>
      <c r="K4415" s="426"/>
    </row>
    <row r="4416" spans="1:11">
      <c r="A4416" s="444"/>
      <c r="B4416" s="421"/>
      <c r="C4416" s="421"/>
      <c r="D4416" s="421"/>
      <c r="E4416" s="421"/>
      <c r="F4416" s="422"/>
      <c r="G4416" s="827"/>
      <c r="H4416" s="828"/>
      <c r="I4416" s="457"/>
      <c r="J4416" s="458"/>
      <c r="K4416" s="426"/>
    </row>
    <row r="4417" spans="1:11">
      <c r="A4417" s="445"/>
      <c r="B4417" s="429"/>
      <c r="C4417" s="429"/>
      <c r="D4417" s="429"/>
      <c r="E4417" s="429"/>
      <c r="F4417" s="430"/>
      <c r="G4417" s="831"/>
      <c r="H4417" s="832"/>
      <c r="I4417" s="460"/>
      <c r="J4417" s="461"/>
      <c r="K4417" s="434"/>
    </row>
    <row r="4418" spans="1:11">
      <c r="A4418" s="833" t="s">
        <v>1273</v>
      </c>
      <c r="B4418" s="834"/>
      <c r="C4418" s="834"/>
      <c r="D4418" s="834"/>
      <c r="E4418" s="834"/>
      <c r="F4418" s="834"/>
      <c r="G4418" s="834"/>
      <c r="H4418" s="834"/>
      <c r="I4418" s="834"/>
      <c r="J4418" s="835"/>
      <c r="K4418" s="459"/>
    </row>
    <row r="4419" spans="1:11">
      <c r="A4419" s="814" t="s">
        <v>1274</v>
      </c>
      <c r="B4419" s="815"/>
      <c r="C4419" s="815"/>
      <c r="D4419" s="815"/>
      <c r="E4419" s="815"/>
      <c r="F4419" s="818"/>
      <c r="G4419" s="820" t="s">
        <v>1268</v>
      </c>
      <c r="H4419" s="821"/>
      <c r="I4419" s="824" t="s">
        <v>1249</v>
      </c>
      <c r="J4419" s="813" t="s">
        <v>1269</v>
      </c>
      <c r="K4419" s="813" t="s">
        <v>1270</v>
      </c>
    </row>
    <row r="4420" spans="1:11">
      <c r="A4420" s="816"/>
      <c r="B4420" s="817"/>
      <c r="C4420" s="817"/>
      <c r="D4420" s="817"/>
      <c r="E4420" s="817"/>
      <c r="F4420" s="819"/>
      <c r="G4420" s="822"/>
      <c r="H4420" s="823"/>
      <c r="I4420" s="824"/>
      <c r="J4420" s="813"/>
      <c r="K4420" s="824"/>
    </row>
    <row r="4421" spans="1:11">
      <c r="A4421" s="444"/>
      <c r="B4421" s="421"/>
      <c r="C4421" s="421"/>
      <c r="D4421" s="421"/>
      <c r="E4421" s="421"/>
      <c r="F4421" s="422"/>
      <c r="G4421" s="827"/>
      <c r="H4421" s="828"/>
      <c r="I4421" s="457"/>
      <c r="J4421" s="458"/>
      <c r="K4421" s="426"/>
    </row>
    <row r="4422" spans="1:11">
      <c r="A4422" s="444"/>
      <c r="B4422" s="421"/>
      <c r="C4422" s="421"/>
      <c r="D4422" s="421"/>
      <c r="E4422" s="421"/>
      <c r="F4422" s="422"/>
      <c r="G4422" s="827"/>
      <c r="H4422" s="828"/>
      <c r="I4422" s="457"/>
      <c r="J4422" s="458"/>
      <c r="K4422" s="426"/>
    </row>
    <row r="4423" spans="1:11">
      <c r="A4423" s="444"/>
      <c r="B4423" s="421"/>
      <c r="C4423" s="421"/>
      <c r="D4423" s="421"/>
      <c r="E4423" s="421"/>
      <c r="F4423" s="422"/>
      <c r="G4423" s="827"/>
      <c r="H4423" s="828"/>
      <c r="I4423" s="457"/>
      <c r="J4423" s="458"/>
      <c r="K4423" s="426"/>
    </row>
    <row r="4424" spans="1:11">
      <c r="A4424" s="445"/>
      <c r="B4424" s="429"/>
      <c r="C4424" s="429"/>
      <c r="D4424" s="429"/>
      <c r="E4424" s="429"/>
      <c r="F4424" s="430"/>
      <c r="G4424" s="831"/>
      <c r="H4424" s="832"/>
      <c r="I4424" s="460"/>
      <c r="J4424" s="461"/>
      <c r="K4424" s="434"/>
    </row>
    <row r="4425" spans="1:11">
      <c r="A4425" s="833" t="s">
        <v>1275</v>
      </c>
      <c r="B4425" s="834"/>
      <c r="C4425" s="834"/>
      <c r="D4425" s="834"/>
      <c r="E4425" s="834"/>
      <c r="F4425" s="834"/>
      <c r="G4425" s="834"/>
      <c r="H4425" s="834"/>
      <c r="I4425" s="834"/>
      <c r="J4425" s="835"/>
      <c r="K4425" s="459"/>
    </row>
    <row r="4426" spans="1:11">
      <c r="A4426" s="814" t="s">
        <v>1276</v>
      </c>
      <c r="B4426" s="869"/>
      <c r="C4426" s="872" t="s">
        <v>1277</v>
      </c>
      <c r="D4426" s="462" t="s">
        <v>984</v>
      </c>
      <c r="E4426" s="874" t="s">
        <v>889</v>
      </c>
      <c r="F4426" s="874"/>
      <c r="G4426" s="875"/>
      <c r="H4426" s="876" t="s">
        <v>1278</v>
      </c>
      <c r="I4426" s="877"/>
      <c r="J4426" s="878"/>
      <c r="K4426" s="829" t="s">
        <v>1279</v>
      </c>
    </row>
    <row r="4427" spans="1:11">
      <c r="A4427" s="870"/>
      <c r="B4427" s="871"/>
      <c r="C4427" s="873"/>
      <c r="D4427" s="464"/>
      <c r="E4427" s="463" t="s">
        <v>1280</v>
      </c>
      <c r="F4427" s="465" t="s">
        <v>1281</v>
      </c>
      <c r="G4427" s="466" t="s">
        <v>1282</v>
      </c>
      <c r="H4427" s="463" t="s">
        <v>1280</v>
      </c>
      <c r="I4427" s="465" t="s">
        <v>1281</v>
      </c>
      <c r="J4427" s="465" t="s">
        <v>1282</v>
      </c>
      <c r="K4427" s="830"/>
    </row>
    <row r="4428" spans="1:11">
      <c r="A4428" s="467"/>
      <c r="B4428" s="414"/>
      <c r="C4428" s="468"/>
      <c r="D4428" s="469"/>
      <c r="E4428" s="470"/>
      <c r="F4428" s="471"/>
      <c r="G4428" s="472"/>
      <c r="H4428" s="456"/>
      <c r="I4428" s="456"/>
      <c r="J4428" s="473"/>
      <c r="K4428" s="455"/>
    </row>
    <row r="4429" spans="1:11">
      <c r="A4429" s="444"/>
      <c r="B4429" s="421"/>
      <c r="C4429" s="468"/>
      <c r="D4429" s="474"/>
      <c r="E4429" s="475"/>
      <c r="F4429" s="476"/>
      <c r="G4429" s="477"/>
      <c r="H4429" s="456"/>
      <c r="I4429" s="456"/>
      <c r="J4429" s="473"/>
      <c r="K4429" s="426"/>
    </row>
    <row r="4430" spans="1:11">
      <c r="A4430" s="444"/>
      <c r="B4430" s="421"/>
      <c r="C4430" s="468"/>
      <c r="D4430" s="474"/>
      <c r="E4430" s="475"/>
      <c r="F4430" s="476"/>
      <c r="G4430" s="477"/>
      <c r="H4430" s="456"/>
      <c r="I4430" s="456"/>
      <c r="J4430" s="473"/>
      <c r="K4430" s="426"/>
    </row>
    <row r="4431" spans="1:11">
      <c r="A4431" s="445"/>
      <c r="B4431" s="429"/>
      <c r="C4431" s="478"/>
      <c r="D4431" s="479"/>
      <c r="E4431" s="480"/>
      <c r="F4431" s="481"/>
      <c r="G4431" s="482"/>
      <c r="H4431" s="456"/>
      <c r="I4431" s="456"/>
      <c r="J4431" s="473"/>
      <c r="K4431" s="434"/>
    </row>
    <row r="4432" spans="1:11">
      <c r="A4432" s="811" t="s">
        <v>1283</v>
      </c>
      <c r="B4432" s="809"/>
      <c r="C4432" s="809"/>
      <c r="D4432" s="812"/>
      <c r="E4432" s="809"/>
      <c r="F4432" s="809"/>
      <c r="G4432" s="809"/>
      <c r="H4432" s="809"/>
      <c r="I4432" s="809"/>
      <c r="J4432" s="810"/>
      <c r="K4432" s="459"/>
    </row>
    <row r="4433" spans="1:11">
      <c r="A4433" s="808" t="s">
        <v>1284</v>
      </c>
      <c r="B4433" s="809"/>
      <c r="C4433" s="809"/>
      <c r="D4433" s="809"/>
      <c r="E4433" s="809"/>
      <c r="F4433" s="809"/>
      <c r="G4433" s="809"/>
      <c r="H4433" s="809"/>
      <c r="I4433" s="809"/>
      <c r="J4433" s="810"/>
      <c r="K4433" s="449">
        <v>59.94</v>
      </c>
    </row>
    <row r="4434" spans="1:11">
      <c r="A4434" s="808" t="s">
        <v>1225</v>
      </c>
      <c r="B4434" s="809"/>
      <c r="C4434" s="809"/>
      <c r="D4434" s="809"/>
      <c r="E4434" s="809"/>
      <c r="F4434" s="809"/>
      <c r="G4434" s="809"/>
      <c r="H4434" s="809"/>
      <c r="I4434" s="809"/>
      <c r="J4434" s="810"/>
      <c r="K4434" s="459"/>
    </row>
    <row r="4435" spans="1:11">
      <c r="A4435" s="808" t="s">
        <v>1285</v>
      </c>
      <c r="B4435" s="809"/>
      <c r="C4435" s="809"/>
      <c r="D4435" s="809"/>
      <c r="E4435" s="809"/>
      <c r="F4435" s="809"/>
      <c r="G4435" s="809"/>
      <c r="H4435" s="809"/>
      <c r="I4435" s="809"/>
      <c r="J4435" s="810"/>
      <c r="K4435" s="459"/>
    </row>
    <row r="4438" spans="1:11">
      <c r="A4438" s="937" t="s">
        <v>1226</v>
      </c>
      <c r="B4438" s="938"/>
      <c r="C4438" s="938"/>
      <c r="D4438" s="938"/>
      <c r="E4438" s="938"/>
      <c r="F4438" s="938"/>
      <c r="G4438" s="938"/>
      <c r="H4438" s="938"/>
      <c r="I4438" s="938"/>
      <c r="J4438" s="938"/>
      <c r="K4438" s="939"/>
    </row>
    <row r="4439" spans="1:11">
      <c r="A4439" s="393" t="s">
        <v>1227</v>
      </c>
      <c r="B4439" s="394"/>
      <c r="C4439" s="940"/>
      <c r="D4439" s="940"/>
      <c r="E4439" s="940"/>
      <c r="F4439" s="940"/>
      <c r="G4439" s="940"/>
      <c r="H4439" s="940"/>
      <c r="I4439" s="940"/>
      <c r="J4439" s="940"/>
      <c r="K4439" s="941"/>
    </row>
    <row r="4440" spans="1:11">
      <c r="A4440" s="393" t="s">
        <v>1228</v>
      </c>
      <c r="B4440" s="394"/>
      <c r="C4440" s="395" t="s">
        <v>1229</v>
      </c>
      <c r="E4440" s="942"/>
      <c r="F4440" s="942"/>
      <c r="G4440" s="942"/>
      <c r="H4440" s="397"/>
      <c r="I4440" s="395" t="s">
        <v>1230</v>
      </c>
      <c r="J4440" s="943"/>
      <c r="K4440" s="944"/>
    </row>
    <row r="4441" spans="1:11">
      <c r="A4441" s="398" t="s">
        <v>1231</v>
      </c>
      <c r="B4441" s="399" t="s">
        <v>1541</v>
      </c>
      <c r="C4441" s="400"/>
      <c r="D4441" s="400"/>
      <c r="E4441" s="400"/>
      <c r="F4441" s="400"/>
      <c r="G4441" s="400"/>
      <c r="H4441" s="400"/>
      <c r="I4441" s="400"/>
      <c r="J4441" s="400"/>
      <c r="K4441" s="401"/>
    </row>
    <row r="4442" spans="1:11">
      <c r="A4442" s="402" t="s">
        <v>1233</v>
      </c>
      <c r="B4442" s="403"/>
      <c r="D4442" s="404"/>
      <c r="E4442" s="404"/>
      <c r="F4442" s="404"/>
      <c r="G4442" s="404"/>
      <c r="H4442" s="404"/>
      <c r="I4442" s="405"/>
      <c r="J4442" s="406" t="s">
        <v>1234</v>
      </c>
      <c r="K4442" s="407"/>
    </row>
    <row r="4443" spans="1:11">
      <c r="A4443" s="929" t="s">
        <v>1398</v>
      </c>
      <c r="B4443" s="930"/>
      <c r="C4443" s="930"/>
      <c r="D4443" s="930"/>
      <c r="E4443" s="930"/>
      <c r="F4443" s="930"/>
      <c r="G4443" s="930"/>
      <c r="H4443" s="930"/>
      <c r="I4443" s="931"/>
      <c r="J4443" s="408" t="s">
        <v>1236</v>
      </c>
      <c r="K4443" s="407" t="s">
        <v>991</v>
      </c>
    </row>
    <row r="4444" spans="1:11">
      <c r="A4444" s="870" t="s">
        <v>1238</v>
      </c>
      <c r="B4444" s="932"/>
      <c r="C4444" s="815"/>
      <c r="D4444" s="815"/>
      <c r="E4444" s="869"/>
      <c r="F4444" s="409" t="s">
        <v>1239</v>
      </c>
      <c r="G4444" s="933" t="s">
        <v>1240</v>
      </c>
      <c r="H4444" s="934"/>
      <c r="I4444" s="830" t="s">
        <v>1241</v>
      </c>
      <c r="J4444" s="830"/>
      <c r="K4444" s="925" t="s">
        <v>1242</v>
      </c>
    </row>
    <row r="4445" spans="1:11" ht="23.25" customHeight="1">
      <c r="A4445" s="870"/>
      <c r="B4445" s="932"/>
      <c r="C4445" s="932"/>
      <c r="D4445" s="932"/>
      <c r="E4445" s="871"/>
      <c r="F4445" s="409"/>
      <c r="G4445" s="409" t="s">
        <v>1243</v>
      </c>
      <c r="H4445" s="410" t="s">
        <v>1244</v>
      </c>
      <c r="I4445" s="409" t="s">
        <v>1245</v>
      </c>
      <c r="J4445" s="409" t="s">
        <v>1244</v>
      </c>
      <c r="K4445" s="926"/>
    </row>
    <row r="4446" spans="1:11">
      <c r="A4446" s="498"/>
      <c r="B4446" s="413"/>
      <c r="C4446" s="413"/>
      <c r="D4446" s="413"/>
      <c r="E4446" s="414"/>
      <c r="F4446" s="415"/>
      <c r="G4446" s="499"/>
      <c r="H4446" s="500"/>
      <c r="I4446" s="455"/>
      <c r="J4446" s="455"/>
      <c r="K4446" s="501"/>
    </row>
    <row r="4447" spans="1:11">
      <c r="A4447" s="420"/>
      <c r="B4447" s="421"/>
      <c r="C4447" s="421"/>
      <c r="D4447" s="421"/>
      <c r="E4447" s="422"/>
      <c r="F4447" s="423"/>
      <c r="G4447" s="424"/>
      <c r="H4447" s="425"/>
      <c r="I4447" s="426"/>
      <c r="J4447" s="426"/>
      <c r="K4447" s="427"/>
    </row>
    <row r="4448" spans="1:11" s="194" customFormat="1">
      <c r="A4448" s="420"/>
      <c r="B4448" s="421"/>
      <c r="C4448" s="421"/>
      <c r="D4448" s="421"/>
      <c r="E4448" s="422"/>
      <c r="F4448" s="423"/>
      <c r="G4448" s="424"/>
      <c r="H4448" s="425"/>
      <c r="I4448" s="426"/>
      <c r="J4448" s="426"/>
      <c r="K4448" s="427"/>
    </row>
    <row r="4449" spans="1:11" s="194" customFormat="1">
      <c r="A4449" s="420"/>
      <c r="B4449" s="421"/>
      <c r="C4449" s="421"/>
      <c r="D4449" s="421"/>
      <c r="E4449" s="422"/>
      <c r="F4449" s="423"/>
      <c r="G4449" s="424"/>
      <c r="H4449" s="425"/>
      <c r="I4449" s="426"/>
      <c r="J4449" s="426"/>
      <c r="K4449" s="427"/>
    </row>
    <row r="4450" spans="1:11" s="194" customFormat="1">
      <c r="A4450" s="420"/>
      <c r="B4450" s="421"/>
      <c r="C4450" s="421"/>
      <c r="D4450" s="421"/>
      <c r="E4450" s="422"/>
      <c r="F4450" s="423"/>
      <c r="G4450" s="424"/>
      <c r="H4450" s="425"/>
      <c r="I4450" s="426"/>
      <c r="J4450" s="426"/>
      <c r="K4450" s="427"/>
    </row>
    <row r="4451" spans="1:11" s="194" customFormat="1">
      <c r="A4451" s="420"/>
      <c r="B4451" s="421"/>
      <c r="C4451" s="421"/>
      <c r="D4451" s="421"/>
      <c r="E4451" s="422"/>
      <c r="F4451" s="423"/>
      <c r="G4451" s="424"/>
      <c r="H4451" s="425"/>
      <c r="I4451" s="426"/>
      <c r="J4451" s="426"/>
      <c r="K4451" s="427"/>
    </row>
    <row r="4452" spans="1:11" s="194" customFormat="1">
      <c r="A4452" s="420"/>
      <c r="B4452" s="421"/>
      <c r="C4452" s="421"/>
      <c r="D4452" s="421"/>
      <c r="E4452" s="422"/>
      <c r="F4452" s="423"/>
      <c r="G4452" s="424"/>
      <c r="H4452" s="425"/>
      <c r="I4452" s="426"/>
      <c r="J4452" s="426"/>
      <c r="K4452" s="427"/>
    </row>
    <row r="4453" spans="1:11" s="194" customFormat="1">
      <c r="A4453" s="428"/>
      <c r="B4453" s="429"/>
      <c r="C4453" s="429"/>
      <c r="D4453" s="429"/>
      <c r="E4453" s="430"/>
      <c r="F4453" s="431"/>
      <c r="G4453" s="432"/>
      <c r="H4453" s="433"/>
      <c r="I4453" s="434"/>
      <c r="J4453" s="434"/>
      <c r="K4453" s="435"/>
    </row>
    <row r="4454" spans="1:11" s="194" customFormat="1">
      <c r="A4454" s="935" t="s">
        <v>1247</v>
      </c>
      <c r="B4454" s="936"/>
      <c r="C4454" s="936"/>
      <c r="D4454" s="936"/>
      <c r="E4454" s="936"/>
      <c r="F4454" s="834"/>
      <c r="G4454" s="834"/>
      <c r="H4454" s="834"/>
      <c r="I4454" s="834"/>
      <c r="J4454" s="835"/>
      <c r="K4454" s="502"/>
    </row>
    <row r="4455" spans="1:11" s="194" customFormat="1">
      <c r="A4455" s="814" t="s">
        <v>1248</v>
      </c>
      <c r="B4455" s="815"/>
      <c r="C4455" s="815"/>
      <c r="D4455" s="815"/>
      <c r="E4455" s="815"/>
      <c r="F4455" s="437"/>
      <c r="G4455" s="437"/>
      <c r="H4455" s="921" t="s">
        <v>1239</v>
      </c>
      <c r="I4455" s="923" t="s">
        <v>1249</v>
      </c>
      <c r="J4455" s="925" t="s">
        <v>1250</v>
      </c>
      <c r="K4455" s="925" t="s">
        <v>1242</v>
      </c>
    </row>
    <row r="4456" spans="1:11" ht="15">
      <c r="A4456" s="816"/>
      <c r="B4456" s="817"/>
      <c r="C4456" s="817"/>
      <c r="D4456" s="817"/>
      <c r="E4456" s="817"/>
      <c r="F4456" s="438"/>
      <c r="G4456" s="666"/>
      <c r="H4456" s="922"/>
      <c r="I4456" s="924"/>
      <c r="J4456" s="926"/>
      <c r="K4456" s="926"/>
    </row>
    <row r="4457" spans="1:11">
      <c r="A4457" s="439">
        <v>20002</v>
      </c>
      <c r="B4457" s="927" t="s">
        <v>1251</v>
      </c>
      <c r="C4457" s="927"/>
      <c r="D4457" s="927"/>
      <c r="E4457" s="927"/>
      <c r="F4457" s="927"/>
      <c r="G4457" s="928"/>
      <c r="H4457" s="440">
        <v>0.1</v>
      </c>
      <c r="I4457" s="441" t="s">
        <v>1252</v>
      </c>
      <c r="J4457" s="442">
        <v>24.3</v>
      </c>
      <c r="K4457" s="442">
        <v>2.4300000000000002</v>
      </c>
    </row>
    <row r="4458" spans="1:11">
      <c r="A4458" s="443">
        <v>20003</v>
      </c>
      <c r="B4458" s="919" t="s">
        <v>1306</v>
      </c>
      <c r="C4458" s="919"/>
      <c r="D4458" s="919"/>
      <c r="E4458" s="919"/>
      <c r="F4458" s="919"/>
      <c r="G4458" s="920"/>
      <c r="H4458" s="440">
        <v>1</v>
      </c>
      <c r="I4458" s="441" t="s">
        <v>1252</v>
      </c>
      <c r="J4458" s="442">
        <v>15.22</v>
      </c>
      <c r="K4458" s="442">
        <v>15.22</v>
      </c>
    </row>
    <row r="4459" spans="1:11">
      <c r="A4459" s="443">
        <v>20016</v>
      </c>
      <c r="B4459" s="919" t="s">
        <v>1498</v>
      </c>
      <c r="C4459" s="919"/>
      <c r="D4459" s="919"/>
      <c r="E4459" s="919"/>
      <c r="F4459" s="919"/>
      <c r="G4459" s="920"/>
      <c r="H4459" s="440">
        <v>1</v>
      </c>
      <c r="I4459" s="441" t="s">
        <v>1252</v>
      </c>
      <c r="J4459" s="442">
        <v>20.05</v>
      </c>
      <c r="K4459" s="442">
        <v>20.05</v>
      </c>
    </row>
    <row r="4460" spans="1:11">
      <c r="A4460" s="443">
        <v>11</v>
      </c>
      <c r="B4460" s="919" t="s">
        <v>1255</v>
      </c>
      <c r="C4460" s="919"/>
      <c r="D4460" s="919"/>
      <c r="E4460" s="919"/>
      <c r="F4460" s="919"/>
      <c r="G4460" s="920"/>
      <c r="H4460" s="440">
        <v>1.1200000000000001</v>
      </c>
      <c r="I4460" s="441" t="s">
        <v>1256</v>
      </c>
      <c r="J4460" s="442">
        <v>0</v>
      </c>
      <c r="K4460" s="442">
        <v>0.42</v>
      </c>
    </row>
    <row r="4461" spans="1:11">
      <c r="A4461" s="443">
        <v>12</v>
      </c>
      <c r="B4461" s="919" t="s">
        <v>1258</v>
      </c>
      <c r="C4461" s="919"/>
      <c r="D4461" s="919"/>
      <c r="E4461" s="919"/>
      <c r="F4461" s="919"/>
      <c r="G4461" s="920"/>
      <c r="H4461" s="440">
        <v>9.6</v>
      </c>
      <c r="I4461" s="441" t="s">
        <v>1256</v>
      </c>
      <c r="J4461" s="442">
        <v>0</v>
      </c>
      <c r="K4461" s="442">
        <v>3.61</v>
      </c>
    </row>
    <row r="4462" spans="1:11">
      <c r="A4462" s="443">
        <v>13</v>
      </c>
      <c r="B4462" s="919" t="s">
        <v>1260</v>
      </c>
      <c r="C4462" s="919"/>
      <c r="D4462" s="919"/>
      <c r="E4462" s="919"/>
      <c r="F4462" s="919"/>
      <c r="G4462" s="920"/>
      <c r="H4462" s="440">
        <v>4.79</v>
      </c>
      <c r="I4462" s="441" t="s">
        <v>1256</v>
      </c>
      <c r="J4462" s="442">
        <v>0</v>
      </c>
      <c r="K4462" s="442">
        <v>1.8</v>
      </c>
    </row>
    <row r="4463" spans="1:11">
      <c r="A4463" s="443">
        <v>14</v>
      </c>
      <c r="B4463" s="919" t="s">
        <v>1262</v>
      </c>
      <c r="C4463" s="919"/>
      <c r="D4463" s="919"/>
      <c r="E4463" s="919"/>
      <c r="F4463" s="919"/>
      <c r="G4463" s="920"/>
      <c r="H4463" s="440">
        <v>5</v>
      </c>
      <c r="I4463" s="441" t="s">
        <v>1256</v>
      </c>
      <c r="J4463" s="442">
        <v>0</v>
      </c>
      <c r="K4463" s="442">
        <v>1.88</v>
      </c>
    </row>
    <row r="4464" spans="1:11">
      <c r="A4464" s="445"/>
      <c r="B4464" s="879"/>
      <c r="C4464" s="879"/>
      <c r="D4464" s="879"/>
      <c r="E4464" s="879"/>
      <c r="F4464" s="879"/>
      <c r="G4464" s="880"/>
      <c r="H4464" s="446"/>
      <c r="I4464" s="447"/>
      <c r="J4464" s="434"/>
      <c r="K4464" s="434"/>
    </row>
    <row r="4465" spans="1:11" ht="15">
      <c r="A4465" s="448"/>
      <c r="C4465" s="667"/>
      <c r="D4465" s="833" t="s">
        <v>1263</v>
      </c>
      <c r="E4465" s="834"/>
      <c r="F4465" s="834"/>
      <c r="G4465" s="834"/>
      <c r="H4465" s="834"/>
      <c r="I4465" s="834"/>
      <c r="J4465" s="835"/>
      <c r="K4465" s="449">
        <v>45.410000000000004</v>
      </c>
    </row>
    <row r="4466" spans="1:11">
      <c r="A4466" s="448" t="s">
        <v>1264</v>
      </c>
      <c r="B4466" s="437"/>
      <c r="C4466" s="450">
        <v>120</v>
      </c>
      <c r="D4466" s="881" t="s">
        <v>1265</v>
      </c>
      <c r="E4466" s="882"/>
      <c r="F4466" s="882"/>
      <c r="G4466" s="882"/>
      <c r="H4466" s="882"/>
      <c r="I4466" s="882"/>
      <c r="J4466" s="883"/>
      <c r="K4466" s="449">
        <v>45.410000000000004</v>
      </c>
    </row>
    <row r="4467" spans="1:11">
      <c r="A4467" s="451"/>
      <c r="B4467" s="437"/>
      <c r="C4467" s="452"/>
      <c r="D4467" s="918" t="s">
        <v>1266</v>
      </c>
      <c r="E4467" s="918"/>
      <c r="F4467" s="834"/>
      <c r="G4467" s="834"/>
      <c r="H4467" s="834"/>
      <c r="I4467" s="834"/>
      <c r="J4467" s="835"/>
      <c r="K4467" s="449">
        <v>0.37</v>
      </c>
    </row>
    <row r="4468" spans="1:11">
      <c r="A4468" s="814" t="s">
        <v>1267</v>
      </c>
      <c r="B4468" s="815"/>
      <c r="C4468" s="815"/>
      <c r="D4468" s="815"/>
      <c r="E4468" s="815"/>
      <c r="F4468" s="818"/>
      <c r="G4468" s="820" t="s">
        <v>1268</v>
      </c>
      <c r="H4468" s="821"/>
      <c r="I4468" s="824" t="s">
        <v>1249</v>
      </c>
      <c r="J4468" s="813" t="s">
        <v>1269</v>
      </c>
      <c r="K4468" s="813" t="s">
        <v>1270</v>
      </c>
    </row>
    <row r="4469" spans="1:11">
      <c r="A4469" s="816"/>
      <c r="B4469" s="817"/>
      <c r="C4469" s="817"/>
      <c r="D4469" s="817"/>
      <c r="E4469" s="817"/>
      <c r="F4469" s="819"/>
      <c r="G4469" s="822"/>
      <c r="H4469" s="823"/>
      <c r="I4469" s="824"/>
      <c r="J4469" s="813"/>
      <c r="K4469" s="824"/>
    </row>
    <row r="4470" spans="1:11">
      <c r="A4470" s="443">
        <v>10025</v>
      </c>
      <c r="B4470" s="421" t="s">
        <v>1540</v>
      </c>
      <c r="C4470" s="421"/>
      <c r="D4470" s="421"/>
      <c r="E4470" s="421"/>
      <c r="F4470" s="414"/>
      <c r="G4470" s="825">
        <v>8.4000000000000005E-2</v>
      </c>
      <c r="H4470" s="826"/>
      <c r="I4470" s="453" t="s">
        <v>1405</v>
      </c>
      <c r="J4470" s="442">
        <v>31.2</v>
      </c>
      <c r="K4470" s="418">
        <v>2.62</v>
      </c>
    </row>
    <row r="4471" spans="1:11">
      <c r="A4471" s="444"/>
      <c r="B4471" s="421"/>
      <c r="C4471" s="421"/>
      <c r="D4471" s="421"/>
      <c r="E4471" s="421"/>
      <c r="F4471" s="422"/>
      <c r="G4471" s="827"/>
      <c r="H4471" s="828"/>
      <c r="I4471" s="457"/>
      <c r="J4471" s="458"/>
      <c r="K4471" s="426"/>
    </row>
    <row r="4472" spans="1:11">
      <c r="A4472" s="444"/>
      <c r="B4472" s="421"/>
      <c r="C4472" s="421"/>
      <c r="D4472" s="421"/>
      <c r="E4472" s="421"/>
      <c r="F4472" s="422"/>
      <c r="G4472" s="827"/>
      <c r="H4472" s="828"/>
      <c r="I4472" s="457"/>
      <c r="J4472" s="458"/>
      <c r="K4472" s="426"/>
    </row>
    <row r="4473" spans="1:11">
      <c r="A4473" s="444"/>
      <c r="B4473" s="421"/>
      <c r="C4473" s="421"/>
      <c r="D4473" s="421"/>
      <c r="E4473" s="421"/>
      <c r="F4473" s="422"/>
      <c r="G4473" s="827"/>
      <c r="H4473" s="828"/>
      <c r="I4473" s="457"/>
      <c r="J4473" s="458"/>
      <c r="K4473" s="426"/>
    </row>
    <row r="4474" spans="1:11">
      <c r="A4474" s="833" t="s">
        <v>1271</v>
      </c>
      <c r="B4474" s="834"/>
      <c r="C4474" s="834"/>
      <c r="D4474" s="834"/>
      <c r="E4474" s="834"/>
      <c r="F4474" s="834"/>
      <c r="G4474" s="834"/>
      <c r="H4474" s="834"/>
      <c r="I4474" s="834"/>
      <c r="J4474" s="835"/>
      <c r="K4474" s="449">
        <v>2.62</v>
      </c>
    </row>
    <row r="4475" spans="1:11">
      <c r="A4475" s="814" t="s">
        <v>1272</v>
      </c>
      <c r="B4475" s="815"/>
      <c r="C4475" s="815"/>
      <c r="D4475" s="815"/>
      <c r="E4475" s="815"/>
      <c r="F4475" s="818"/>
      <c r="G4475" s="820" t="s">
        <v>1268</v>
      </c>
      <c r="H4475" s="821"/>
      <c r="I4475" s="824" t="s">
        <v>1249</v>
      </c>
      <c r="J4475" s="813" t="s">
        <v>1269</v>
      </c>
      <c r="K4475" s="813" t="s">
        <v>1270</v>
      </c>
    </row>
    <row r="4476" spans="1:11">
      <c r="A4476" s="816"/>
      <c r="B4476" s="817"/>
      <c r="C4476" s="817"/>
      <c r="D4476" s="817"/>
      <c r="E4476" s="817"/>
      <c r="F4476" s="819"/>
      <c r="G4476" s="822"/>
      <c r="H4476" s="823"/>
      <c r="I4476" s="824"/>
      <c r="J4476" s="813"/>
      <c r="K4476" s="824"/>
    </row>
    <row r="4477" spans="1:11">
      <c r="A4477" s="444"/>
      <c r="B4477" s="421"/>
      <c r="C4477" s="421"/>
      <c r="D4477" s="421"/>
      <c r="E4477" s="421"/>
      <c r="F4477" s="422"/>
      <c r="G4477" s="827"/>
      <c r="H4477" s="828"/>
      <c r="I4477" s="457"/>
      <c r="J4477" s="458"/>
      <c r="K4477" s="426"/>
    </row>
    <row r="4478" spans="1:11">
      <c r="A4478" s="444"/>
      <c r="B4478" s="421"/>
      <c r="C4478" s="421"/>
      <c r="D4478" s="421"/>
      <c r="E4478" s="421"/>
      <c r="F4478" s="422"/>
      <c r="G4478" s="827"/>
      <c r="H4478" s="828"/>
      <c r="I4478" s="457"/>
      <c r="J4478" s="458"/>
      <c r="K4478" s="426"/>
    </row>
    <row r="4479" spans="1:11">
      <c r="A4479" s="444"/>
      <c r="B4479" s="421"/>
      <c r="C4479" s="421"/>
      <c r="D4479" s="421"/>
      <c r="E4479" s="421"/>
      <c r="F4479" s="422"/>
      <c r="G4479" s="827"/>
      <c r="H4479" s="828"/>
      <c r="I4479" s="457"/>
      <c r="J4479" s="458"/>
      <c r="K4479" s="426"/>
    </row>
    <row r="4480" spans="1:11">
      <c r="A4480" s="445"/>
      <c r="B4480" s="429"/>
      <c r="C4480" s="429"/>
      <c r="D4480" s="429"/>
      <c r="E4480" s="429"/>
      <c r="F4480" s="430"/>
      <c r="G4480" s="831"/>
      <c r="H4480" s="832"/>
      <c r="I4480" s="460"/>
      <c r="J4480" s="461"/>
      <c r="K4480" s="434"/>
    </row>
    <row r="4481" spans="1:11">
      <c r="A4481" s="833" t="s">
        <v>1273</v>
      </c>
      <c r="B4481" s="834"/>
      <c r="C4481" s="834"/>
      <c r="D4481" s="834"/>
      <c r="E4481" s="834"/>
      <c r="F4481" s="834"/>
      <c r="G4481" s="834"/>
      <c r="H4481" s="834"/>
      <c r="I4481" s="834"/>
      <c r="J4481" s="835"/>
      <c r="K4481" s="459"/>
    </row>
    <row r="4482" spans="1:11">
      <c r="A4482" s="814" t="s">
        <v>1274</v>
      </c>
      <c r="B4482" s="815"/>
      <c r="C4482" s="815"/>
      <c r="D4482" s="815"/>
      <c r="E4482" s="815"/>
      <c r="F4482" s="818"/>
      <c r="G4482" s="820" t="s">
        <v>1268</v>
      </c>
      <c r="H4482" s="821"/>
      <c r="I4482" s="824" t="s">
        <v>1249</v>
      </c>
      <c r="J4482" s="813" t="s">
        <v>1269</v>
      </c>
      <c r="K4482" s="813" t="s">
        <v>1270</v>
      </c>
    </row>
    <row r="4483" spans="1:11">
      <c r="A4483" s="816"/>
      <c r="B4483" s="817"/>
      <c r="C4483" s="817"/>
      <c r="D4483" s="817"/>
      <c r="E4483" s="817"/>
      <c r="F4483" s="819"/>
      <c r="G4483" s="822"/>
      <c r="H4483" s="823"/>
      <c r="I4483" s="824"/>
      <c r="J4483" s="813"/>
      <c r="K4483" s="824"/>
    </row>
    <row r="4484" spans="1:11">
      <c r="A4484" s="444"/>
      <c r="B4484" s="421"/>
      <c r="C4484" s="421"/>
      <c r="D4484" s="421"/>
      <c r="E4484" s="421"/>
      <c r="F4484" s="422"/>
      <c r="G4484" s="827"/>
      <c r="H4484" s="828"/>
      <c r="I4484" s="457"/>
      <c r="J4484" s="458"/>
      <c r="K4484" s="426"/>
    </row>
    <row r="4485" spans="1:11">
      <c r="A4485" s="444"/>
      <c r="B4485" s="421"/>
      <c r="C4485" s="421"/>
      <c r="D4485" s="421"/>
      <c r="E4485" s="421"/>
      <c r="F4485" s="422"/>
      <c r="G4485" s="827"/>
      <c r="H4485" s="828"/>
      <c r="I4485" s="457"/>
      <c r="J4485" s="458"/>
      <c r="K4485" s="426"/>
    </row>
    <row r="4486" spans="1:11">
      <c r="A4486" s="444"/>
      <c r="B4486" s="421"/>
      <c r="C4486" s="421"/>
      <c r="D4486" s="421"/>
      <c r="E4486" s="421"/>
      <c r="F4486" s="422"/>
      <c r="G4486" s="827"/>
      <c r="H4486" s="828"/>
      <c r="I4486" s="457"/>
      <c r="J4486" s="458"/>
      <c r="K4486" s="426"/>
    </row>
    <row r="4487" spans="1:11">
      <c r="A4487" s="445"/>
      <c r="B4487" s="429"/>
      <c r="C4487" s="429"/>
      <c r="D4487" s="429"/>
      <c r="E4487" s="429"/>
      <c r="F4487" s="430"/>
      <c r="G4487" s="831"/>
      <c r="H4487" s="832"/>
      <c r="I4487" s="460"/>
      <c r="J4487" s="461"/>
      <c r="K4487" s="434"/>
    </row>
    <row r="4488" spans="1:11">
      <c r="A4488" s="833" t="s">
        <v>1275</v>
      </c>
      <c r="B4488" s="834"/>
      <c r="C4488" s="834"/>
      <c r="D4488" s="834"/>
      <c r="E4488" s="834"/>
      <c r="F4488" s="834"/>
      <c r="G4488" s="834"/>
      <c r="H4488" s="834"/>
      <c r="I4488" s="834"/>
      <c r="J4488" s="835"/>
      <c r="K4488" s="459"/>
    </row>
    <row r="4489" spans="1:11">
      <c r="A4489" s="814" t="s">
        <v>1276</v>
      </c>
      <c r="B4489" s="869"/>
      <c r="C4489" s="872" t="s">
        <v>1277</v>
      </c>
      <c r="D4489" s="462" t="s">
        <v>984</v>
      </c>
      <c r="E4489" s="874" t="s">
        <v>889</v>
      </c>
      <c r="F4489" s="874"/>
      <c r="G4489" s="875"/>
      <c r="H4489" s="876" t="s">
        <v>1278</v>
      </c>
      <c r="I4489" s="877"/>
      <c r="J4489" s="878"/>
      <c r="K4489" s="829" t="s">
        <v>1279</v>
      </c>
    </row>
    <row r="4490" spans="1:11">
      <c r="A4490" s="870"/>
      <c r="B4490" s="871"/>
      <c r="C4490" s="873"/>
      <c r="D4490" s="464"/>
      <c r="E4490" s="463" t="s">
        <v>1280</v>
      </c>
      <c r="F4490" s="465" t="s">
        <v>1281</v>
      </c>
      <c r="G4490" s="466" t="s">
        <v>1282</v>
      </c>
      <c r="H4490" s="463" t="s">
        <v>1280</v>
      </c>
      <c r="I4490" s="465" t="s">
        <v>1281</v>
      </c>
      <c r="J4490" s="465" t="s">
        <v>1282</v>
      </c>
      <c r="K4490" s="830"/>
    </row>
    <row r="4491" spans="1:11">
      <c r="A4491" s="467"/>
      <c r="B4491" s="414"/>
      <c r="C4491" s="468"/>
      <c r="D4491" s="469"/>
      <c r="E4491" s="470"/>
      <c r="F4491" s="471"/>
      <c r="G4491" s="472"/>
      <c r="H4491" s="456"/>
      <c r="I4491" s="456"/>
      <c r="J4491" s="473"/>
      <c r="K4491" s="455"/>
    </row>
    <row r="4492" spans="1:11">
      <c r="A4492" s="444"/>
      <c r="B4492" s="421"/>
      <c r="C4492" s="468"/>
      <c r="D4492" s="474"/>
      <c r="E4492" s="475"/>
      <c r="F4492" s="476"/>
      <c r="G4492" s="477"/>
      <c r="H4492" s="456"/>
      <c r="I4492" s="456"/>
      <c r="J4492" s="473"/>
      <c r="K4492" s="426"/>
    </row>
    <row r="4493" spans="1:11">
      <c r="A4493" s="444"/>
      <c r="B4493" s="421"/>
      <c r="C4493" s="468"/>
      <c r="D4493" s="474"/>
      <c r="E4493" s="475"/>
      <c r="F4493" s="476"/>
      <c r="G4493" s="477"/>
      <c r="H4493" s="456"/>
      <c r="I4493" s="456"/>
      <c r="J4493" s="473"/>
      <c r="K4493" s="426"/>
    </row>
    <row r="4494" spans="1:11">
      <c r="A4494" s="445"/>
      <c r="B4494" s="429"/>
      <c r="C4494" s="478"/>
      <c r="D4494" s="479"/>
      <c r="E4494" s="480"/>
      <c r="F4494" s="481"/>
      <c r="G4494" s="482"/>
      <c r="H4494" s="456"/>
      <c r="I4494" s="456"/>
      <c r="J4494" s="473"/>
      <c r="K4494" s="434"/>
    </row>
    <row r="4495" spans="1:11">
      <c r="A4495" s="811" t="s">
        <v>1283</v>
      </c>
      <c r="B4495" s="809"/>
      <c r="C4495" s="809"/>
      <c r="D4495" s="812"/>
      <c r="E4495" s="809"/>
      <c r="F4495" s="809"/>
      <c r="G4495" s="809"/>
      <c r="H4495" s="809"/>
      <c r="I4495" s="809"/>
      <c r="J4495" s="810"/>
      <c r="K4495" s="459"/>
    </row>
    <row r="4496" spans="1:11">
      <c r="A4496" s="808" t="s">
        <v>1284</v>
      </c>
      <c r="B4496" s="809"/>
      <c r="C4496" s="809"/>
      <c r="D4496" s="809"/>
      <c r="E4496" s="809"/>
      <c r="F4496" s="809"/>
      <c r="G4496" s="809"/>
      <c r="H4496" s="809"/>
      <c r="I4496" s="809"/>
      <c r="J4496" s="810"/>
      <c r="K4496" s="449">
        <v>2.99</v>
      </c>
    </row>
    <row r="4497" spans="1:11">
      <c r="A4497" s="808" t="s">
        <v>1225</v>
      </c>
      <c r="B4497" s="809"/>
      <c r="C4497" s="809"/>
      <c r="D4497" s="809"/>
      <c r="E4497" s="809"/>
      <c r="F4497" s="809"/>
      <c r="G4497" s="809"/>
      <c r="H4497" s="809"/>
      <c r="I4497" s="809"/>
      <c r="J4497" s="810"/>
      <c r="K4497" s="459"/>
    </row>
    <row r="4498" spans="1:11">
      <c r="A4498" s="808" t="s">
        <v>1285</v>
      </c>
      <c r="B4498" s="809"/>
      <c r="C4498" s="809"/>
      <c r="D4498" s="809"/>
      <c r="E4498" s="809"/>
      <c r="F4498" s="809"/>
      <c r="G4498" s="809"/>
      <c r="H4498" s="809"/>
      <c r="I4498" s="809"/>
      <c r="J4498" s="810"/>
      <c r="K4498" s="459"/>
    </row>
    <row r="4501" spans="1:11">
      <c r="A4501" s="937" t="s">
        <v>1226</v>
      </c>
      <c r="B4501" s="938"/>
      <c r="C4501" s="938"/>
      <c r="D4501" s="938"/>
      <c r="E4501" s="938"/>
      <c r="F4501" s="938"/>
      <c r="G4501" s="938"/>
      <c r="H4501" s="938"/>
      <c r="I4501" s="938"/>
      <c r="J4501" s="938"/>
      <c r="K4501" s="939"/>
    </row>
    <row r="4502" spans="1:11">
      <c r="A4502" s="393" t="s">
        <v>1227</v>
      </c>
      <c r="B4502" s="394"/>
      <c r="C4502" s="940"/>
      <c r="D4502" s="940"/>
      <c r="E4502" s="940"/>
      <c r="F4502" s="940"/>
      <c r="G4502" s="940"/>
      <c r="H4502" s="940"/>
      <c r="I4502" s="940"/>
      <c r="J4502" s="940"/>
      <c r="K4502" s="941"/>
    </row>
    <row r="4503" spans="1:11">
      <c r="A4503" s="393" t="s">
        <v>1228</v>
      </c>
      <c r="B4503" s="394"/>
      <c r="C4503" s="395" t="s">
        <v>1229</v>
      </c>
      <c r="E4503" s="942"/>
      <c r="F4503" s="942"/>
      <c r="G4503" s="942"/>
      <c r="H4503" s="397"/>
      <c r="I4503" s="395" t="s">
        <v>1230</v>
      </c>
      <c r="J4503" s="943"/>
      <c r="K4503" s="944"/>
    </row>
    <row r="4504" spans="1:11">
      <c r="A4504" s="398" t="s">
        <v>1231</v>
      </c>
      <c r="B4504" s="399" t="s">
        <v>1542</v>
      </c>
      <c r="C4504" s="400"/>
      <c r="D4504" s="400"/>
      <c r="E4504" s="400"/>
      <c r="F4504" s="400"/>
      <c r="G4504" s="400"/>
      <c r="H4504" s="400"/>
      <c r="I4504" s="400"/>
      <c r="J4504" s="400"/>
      <c r="K4504" s="401"/>
    </row>
    <row r="4505" spans="1:11">
      <c r="A4505" s="402" t="s">
        <v>1233</v>
      </c>
      <c r="B4505" s="403"/>
      <c r="D4505" s="404"/>
      <c r="E4505" s="404"/>
      <c r="F4505" s="404"/>
      <c r="G4505" s="404"/>
      <c r="H4505" s="404"/>
      <c r="I4505" s="405"/>
      <c r="J4505" s="406" t="s">
        <v>1234</v>
      </c>
      <c r="K4505" s="407"/>
    </row>
    <row r="4506" spans="1:11">
      <c r="A4506" s="929" t="s">
        <v>1409</v>
      </c>
      <c r="B4506" s="930"/>
      <c r="C4506" s="930"/>
      <c r="D4506" s="930"/>
      <c r="E4506" s="930"/>
      <c r="F4506" s="930"/>
      <c r="G4506" s="930"/>
      <c r="H4506" s="930"/>
      <c r="I4506" s="931"/>
      <c r="J4506" s="408" t="s">
        <v>1236</v>
      </c>
      <c r="K4506" s="407" t="s">
        <v>1310</v>
      </c>
    </row>
    <row r="4507" spans="1:11">
      <c r="A4507" s="870" t="s">
        <v>1238</v>
      </c>
      <c r="B4507" s="932"/>
      <c r="C4507" s="815"/>
      <c r="D4507" s="815"/>
      <c r="E4507" s="869"/>
      <c r="F4507" s="409" t="s">
        <v>1239</v>
      </c>
      <c r="G4507" s="933" t="s">
        <v>1240</v>
      </c>
      <c r="H4507" s="934"/>
      <c r="I4507" s="830" t="s">
        <v>1241</v>
      </c>
      <c r="J4507" s="830"/>
      <c r="K4507" s="925" t="s">
        <v>1242</v>
      </c>
    </row>
    <row r="4508" spans="1:11" ht="23.25" customHeight="1">
      <c r="A4508" s="870"/>
      <c r="B4508" s="932"/>
      <c r="C4508" s="932"/>
      <c r="D4508" s="932"/>
      <c r="E4508" s="871"/>
      <c r="F4508" s="409"/>
      <c r="G4508" s="409" t="s">
        <v>1243</v>
      </c>
      <c r="H4508" s="410" t="s">
        <v>1244</v>
      </c>
      <c r="I4508" s="497" t="s">
        <v>1245</v>
      </c>
      <c r="J4508" s="497" t="s">
        <v>1244</v>
      </c>
      <c r="K4508" s="926"/>
    </row>
    <row r="4509" spans="1:11" ht="22.5">
      <c r="A4509" s="412">
        <v>30008</v>
      </c>
      <c r="B4509" s="413" t="s">
        <v>1543</v>
      </c>
      <c r="C4509" s="413"/>
      <c r="D4509" s="413"/>
      <c r="E4509" s="414"/>
      <c r="F4509" s="415">
        <v>1</v>
      </c>
      <c r="G4509" s="416">
        <v>1</v>
      </c>
      <c r="H4509" s="417">
        <v>0</v>
      </c>
      <c r="I4509" s="426">
        <v>141.80000000000001</v>
      </c>
      <c r="J4509" s="426">
        <v>70.88</v>
      </c>
      <c r="K4509" s="419">
        <v>141.80000000000001</v>
      </c>
    </row>
    <row r="4510" spans="1:11">
      <c r="A4510" s="420"/>
      <c r="B4510" s="421"/>
      <c r="C4510" s="421"/>
      <c r="D4510" s="421"/>
      <c r="E4510" s="422"/>
      <c r="F4510" s="423"/>
      <c r="G4510" s="424"/>
      <c r="H4510" s="425"/>
      <c r="I4510" s="426"/>
      <c r="J4510" s="426"/>
      <c r="K4510" s="427"/>
    </row>
    <row r="4511" spans="1:11" s="194" customFormat="1">
      <c r="A4511" s="420"/>
      <c r="B4511" s="421"/>
      <c r="C4511" s="421"/>
      <c r="D4511" s="421"/>
      <c r="E4511" s="422"/>
      <c r="F4511" s="423"/>
      <c r="G4511" s="424"/>
      <c r="H4511" s="425"/>
      <c r="I4511" s="426"/>
      <c r="J4511" s="426"/>
      <c r="K4511" s="427"/>
    </row>
    <row r="4512" spans="1:11" s="194" customFormat="1">
      <c r="A4512" s="420"/>
      <c r="B4512" s="421"/>
      <c r="C4512" s="421"/>
      <c r="D4512" s="421"/>
      <c r="E4512" s="422"/>
      <c r="F4512" s="423"/>
      <c r="G4512" s="424"/>
      <c r="H4512" s="425"/>
      <c r="I4512" s="426"/>
      <c r="J4512" s="426"/>
      <c r="K4512" s="427"/>
    </row>
    <row r="4513" spans="1:11" s="194" customFormat="1">
      <c r="A4513" s="420"/>
      <c r="B4513" s="421"/>
      <c r="C4513" s="421"/>
      <c r="D4513" s="421"/>
      <c r="E4513" s="422"/>
      <c r="F4513" s="423"/>
      <c r="G4513" s="424"/>
      <c r="H4513" s="425"/>
      <c r="I4513" s="426"/>
      <c r="J4513" s="426"/>
      <c r="K4513" s="427"/>
    </row>
    <row r="4514" spans="1:11" s="194" customFormat="1">
      <c r="A4514" s="420"/>
      <c r="B4514" s="421"/>
      <c r="C4514" s="421"/>
      <c r="D4514" s="421"/>
      <c r="E4514" s="422"/>
      <c r="F4514" s="423"/>
      <c r="G4514" s="424"/>
      <c r="H4514" s="425"/>
      <c r="I4514" s="426"/>
      <c r="J4514" s="426"/>
      <c r="K4514" s="427"/>
    </row>
    <row r="4515" spans="1:11" s="194" customFormat="1">
      <c r="A4515" s="420"/>
      <c r="B4515" s="421"/>
      <c r="C4515" s="421"/>
      <c r="D4515" s="421"/>
      <c r="E4515" s="422"/>
      <c r="F4515" s="423"/>
      <c r="G4515" s="424"/>
      <c r="H4515" s="425"/>
      <c r="I4515" s="426"/>
      <c r="J4515" s="426"/>
      <c r="K4515" s="427"/>
    </row>
    <row r="4516" spans="1:11" s="194" customFormat="1">
      <c r="A4516" s="428"/>
      <c r="B4516" s="429"/>
      <c r="C4516" s="429"/>
      <c r="D4516" s="429"/>
      <c r="E4516" s="430"/>
      <c r="F4516" s="431"/>
      <c r="G4516" s="432"/>
      <c r="H4516" s="433"/>
      <c r="I4516" s="434"/>
      <c r="J4516" s="434"/>
      <c r="K4516" s="435"/>
    </row>
    <row r="4517" spans="1:11" s="194" customFormat="1">
      <c r="A4517" s="935" t="s">
        <v>1247</v>
      </c>
      <c r="B4517" s="936"/>
      <c r="C4517" s="936"/>
      <c r="D4517" s="936"/>
      <c r="E4517" s="936"/>
      <c r="F4517" s="834"/>
      <c r="G4517" s="834"/>
      <c r="H4517" s="834"/>
      <c r="I4517" s="834"/>
      <c r="J4517" s="835"/>
      <c r="K4517" s="436">
        <v>141.80000000000001</v>
      </c>
    </row>
    <row r="4518" spans="1:11" s="194" customFormat="1">
      <c r="A4518" s="814" t="s">
        <v>1248</v>
      </c>
      <c r="B4518" s="815"/>
      <c r="C4518" s="815"/>
      <c r="D4518" s="815"/>
      <c r="E4518" s="815"/>
      <c r="F4518" s="437"/>
      <c r="G4518" s="437"/>
      <c r="H4518" s="921" t="s">
        <v>1239</v>
      </c>
      <c r="I4518" s="923" t="s">
        <v>1249</v>
      </c>
      <c r="J4518" s="925" t="s">
        <v>1250</v>
      </c>
      <c r="K4518" s="925" t="s">
        <v>1242</v>
      </c>
    </row>
    <row r="4519" spans="1:11" ht="15">
      <c r="A4519" s="816"/>
      <c r="B4519" s="817"/>
      <c r="C4519" s="817"/>
      <c r="D4519" s="817"/>
      <c r="E4519" s="817"/>
      <c r="F4519" s="438"/>
      <c r="G4519" s="666"/>
      <c r="H4519" s="922"/>
      <c r="I4519" s="924"/>
      <c r="J4519" s="926"/>
      <c r="K4519" s="926"/>
    </row>
    <row r="4520" spans="1:11" ht="15.75" customHeight="1">
      <c r="A4520" s="439">
        <v>20002</v>
      </c>
      <c r="B4520" s="927" t="s">
        <v>1251</v>
      </c>
      <c r="C4520" s="927"/>
      <c r="D4520" s="927"/>
      <c r="E4520" s="927"/>
      <c r="F4520" s="927"/>
      <c r="G4520" s="928"/>
      <c r="H4520" s="440">
        <v>0.1</v>
      </c>
      <c r="I4520" s="441" t="s">
        <v>1252</v>
      </c>
      <c r="J4520" s="442">
        <v>24.3</v>
      </c>
      <c r="K4520" s="442">
        <v>2.4300000000000002</v>
      </c>
    </row>
    <row r="4521" spans="1:11" ht="21.75" customHeight="1">
      <c r="A4521" s="443">
        <v>20031</v>
      </c>
      <c r="B4521" s="919" t="s">
        <v>1253</v>
      </c>
      <c r="C4521" s="919"/>
      <c r="D4521" s="919"/>
      <c r="E4521" s="919"/>
      <c r="F4521" s="919"/>
      <c r="G4521" s="920"/>
      <c r="H4521" s="440">
        <v>1</v>
      </c>
      <c r="I4521" s="441" t="s">
        <v>1252</v>
      </c>
      <c r="J4521" s="442">
        <v>13.64</v>
      </c>
      <c r="K4521" s="442">
        <v>13.64</v>
      </c>
    </row>
    <row r="4522" spans="1:11">
      <c r="A4522" s="443">
        <v>11</v>
      </c>
      <c r="B4522" s="919" t="s">
        <v>1255</v>
      </c>
      <c r="C4522" s="919"/>
      <c r="D4522" s="919"/>
      <c r="E4522" s="919"/>
      <c r="F4522" s="919"/>
      <c r="G4522" s="920"/>
      <c r="H4522" s="440">
        <v>1.1200000000000001</v>
      </c>
      <c r="I4522" s="441" t="s">
        <v>1256</v>
      </c>
      <c r="J4522" s="442">
        <v>0</v>
      </c>
      <c r="K4522" s="442">
        <v>0.17</v>
      </c>
    </row>
    <row r="4523" spans="1:11">
      <c r="A4523" s="443">
        <v>12</v>
      </c>
      <c r="B4523" s="919" t="s">
        <v>1258</v>
      </c>
      <c r="C4523" s="919"/>
      <c r="D4523" s="919"/>
      <c r="E4523" s="919"/>
      <c r="F4523" s="919"/>
      <c r="G4523" s="920"/>
      <c r="H4523" s="440">
        <v>9.6</v>
      </c>
      <c r="I4523" s="441" t="s">
        <v>1256</v>
      </c>
      <c r="J4523" s="442">
        <v>0</v>
      </c>
      <c r="K4523" s="442">
        <v>1.54</v>
      </c>
    </row>
    <row r="4524" spans="1:11">
      <c r="A4524" s="443">
        <v>13</v>
      </c>
      <c r="B4524" s="919" t="s">
        <v>1260</v>
      </c>
      <c r="C4524" s="919"/>
      <c r="D4524" s="919"/>
      <c r="E4524" s="919"/>
      <c r="F4524" s="919"/>
      <c r="G4524" s="920"/>
      <c r="H4524" s="440">
        <v>4.79</v>
      </c>
      <c r="I4524" s="441" t="s">
        <v>1256</v>
      </c>
      <c r="J4524" s="442">
        <v>0</v>
      </c>
      <c r="K4524" s="442">
        <v>0.76</v>
      </c>
    </row>
    <row r="4525" spans="1:11">
      <c r="A4525" s="443">
        <v>14</v>
      </c>
      <c r="B4525" s="919" t="s">
        <v>1262</v>
      </c>
      <c r="C4525" s="919"/>
      <c r="D4525" s="919"/>
      <c r="E4525" s="919"/>
      <c r="F4525" s="919"/>
      <c r="G4525" s="920"/>
      <c r="H4525" s="440">
        <v>5</v>
      </c>
      <c r="I4525" s="441" t="s">
        <v>1256</v>
      </c>
      <c r="J4525" s="442">
        <v>0</v>
      </c>
      <c r="K4525" s="442">
        <v>0.8</v>
      </c>
    </row>
    <row r="4526" spans="1:11">
      <c r="A4526" s="444"/>
      <c r="B4526" s="919"/>
      <c r="C4526" s="919"/>
      <c r="D4526" s="919"/>
      <c r="E4526" s="919"/>
      <c r="F4526" s="919"/>
      <c r="G4526" s="920"/>
      <c r="H4526" s="440"/>
      <c r="I4526" s="441"/>
      <c r="J4526" s="426"/>
      <c r="K4526" s="426"/>
    </row>
    <row r="4527" spans="1:11">
      <c r="A4527" s="445"/>
      <c r="B4527" s="879"/>
      <c r="C4527" s="879"/>
      <c r="D4527" s="879"/>
      <c r="E4527" s="879"/>
      <c r="F4527" s="879"/>
      <c r="G4527" s="880"/>
      <c r="H4527" s="446"/>
      <c r="I4527" s="447"/>
      <c r="J4527" s="434"/>
      <c r="K4527" s="434"/>
    </row>
    <row r="4528" spans="1:11" ht="15">
      <c r="A4528" s="448"/>
      <c r="C4528" s="667"/>
      <c r="D4528" s="833" t="s">
        <v>1263</v>
      </c>
      <c r="E4528" s="834"/>
      <c r="F4528" s="834"/>
      <c r="G4528" s="834"/>
      <c r="H4528" s="834"/>
      <c r="I4528" s="834"/>
      <c r="J4528" s="835"/>
      <c r="K4528" s="449">
        <v>19.340000000000003</v>
      </c>
    </row>
    <row r="4529" spans="1:11">
      <c r="A4529" s="448" t="s">
        <v>1264</v>
      </c>
      <c r="B4529" s="437"/>
      <c r="C4529" s="504">
        <v>10.10163</v>
      </c>
      <c r="D4529" s="881" t="s">
        <v>1265</v>
      </c>
      <c r="E4529" s="882"/>
      <c r="F4529" s="882"/>
      <c r="G4529" s="882"/>
      <c r="H4529" s="882"/>
      <c r="I4529" s="882"/>
      <c r="J4529" s="883"/>
      <c r="K4529" s="449">
        <v>161.14000000000001</v>
      </c>
    </row>
    <row r="4530" spans="1:11">
      <c r="A4530" s="451"/>
      <c r="B4530" s="437"/>
      <c r="C4530" s="452"/>
      <c r="D4530" s="918" t="s">
        <v>1266</v>
      </c>
      <c r="E4530" s="918"/>
      <c r="F4530" s="834"/>
      <c r="G4530" s="834"/>
      <c r="H4530" s="834"/>
      <c r="I4530" s="834"/>
      <c r="J4530" s="835"/>
      <c r="K4530" s="449">
        <v>15.95</v>
      </c>
    </row>
    <row r="4531" spans="1:11">
      <c r="A4531" s="814" t="s">
        <v>1267</v>
      </c>
      <c r="B4531" s="815"/>
      <c r="C4531" s="815"/>
      <c r="D4531" s="815"/>
      <c r="E4531" s="815"/>
      <c r="F4531" s="818"/>
      <c r="G4531" s="820" t="s">
        <v>1268</v>
      </c>
      <c r="H4531" s="821"/>
      <c r="I4531" s="824" t="s">
        <v>1249</v>
      </c>
      <c r="J4531" s="813" t="s">
        <v>1269</v>
      </c>
      <c r="K4531" s="813" t="s">
        <v>1270</v>
      </c>
    </row>
    <row r="4532" spans="1:11">
      <c r="A4532" s="816"/>
      <c r="B4532" s="817"/>
      <c r="C4532" s="817"/>
      <c r="D4532" s="817"/>
      <c r="E4532" s="817"/>
      <c r="F4532" s="819"/>
      <c r="G4532" s="822"/>
      <c r="H4532" s="823"/>
      <c r="I4532" s="824"/>
      <c r="J4532" s="813"/>
      <c r="K4532" s="824"/>
    </row>
    <row r="4533" spans="1:11">
      <c r="A4533" s="444"/>
      <c r="B4533" s="421"/>
      <c r="C4533" s="421"/>
      <c r="D4533" s="421"/>
      <c r="E4533" s="421"/>
      <c r="F4533" s="414"/>
      <c r="G4533" s="825"/>
      <c r="H4533" s="826"/>
      <c r="I4533" s="453"/>
      <c r="J4533" s="454"/>
      <c r="K4533" s="455"/>
    </row>
    <row r="4534" spans="1:11">
      <c r="A4534" s="444"/>
      <c r="B4534" s="421"/>
      <c r="C4534" s="421"/>
      <c r="D4534" s="421"/>
      <c r="E4534" s="421"/>
      <c r="F4534" s="422"/>
      <c r="G4534" s="827"/>
      <c r="H4534" s="828"/>
      <c r="I4534" s="457"/>
      <c r="J4534" s="458"/>
      <c r="K4534" s="426"/>
    </row>
    <row r="4535" spans="1:11">
      <c r="A4535" s="444"/>
      <c r="B4535" s="421"/>
      <c r="C4535" s="421"/>
      <c r="D4535" s="421"/>
      <c r="E4535" s="421"/>
      <c r="F4535" s="422"/>
      <c r="G4535" s="827"/>
      <c r="H4535" s="828"/>
      <c r="I4535" s="457"/>
      <c r="J4535" s="458"/>
      <c r="K4535" s="426"/>
    </row>
    <row r="4536" spans="1:11">
      <c r="A4536" s="444"/>
      <c r="B4536" s="421"/>
      <c r="C4536" s="421"/>
      <c r="D4536" s="421"/>
      <c r="E4536" s="421"/>
      <c r="F4536" s="422"/>
      <c r="G4536" s="827"/>
      <c r="H4536" s="828"/>
      <c r="I4536" s="457"/>
      <c r="J4536" s="458"/>
      <c r="K4536" s="426"/>
    </row>
    <row r="4537" spans="1:11">
      <c r="A4537" s="833" t="s">
        <v>1271</v>
      </c>
      <c r="B4537" s="834"/>
      <c r="C4537" s="834"/>
      <c r="D4537" s="834"/>
      <c r="E4537" s="834"/>
      <c r="F4537" s="834"/>
      <c r="G4537" s="834"/>
      <c r="H4537" s="834"/>
      <c r="I4537" s="834"/>
      <c r="J4537" s="835"/>
      <c r="K4537" s="459"/>
    </row>
    <row r="4538" spans="1:11">
      <c r="A4538" s="814" t="s">
        <v>1272</v>
      </c>
      <c r="B4538" s="815"/>
      <c r="C4538" s="815"/>
      <c r="D4538" s="815"/>
      <c r="E4538" s="815"/>
      <c r="F4538" s="818"/>
      <c r="G4538" s="820" t="s">
        <v>1268</v>
      </c>
      <c r="H4538" s="821"/>
      <c r="I4538" s="824" t="s">
        <v>1249</v>
      </c>
      <c r="J4538" s="813" t="s">
        <v>1269</v>
      </c>
      <c r="K4538" s="813" t="s">
        <v>1270</v>
      </c>
    </row>
    <row r="4539" spans="1:11">
      <c r="A4539" s="816"/>
      <c r="B4539" s="817"/>
      <c r="C4539" s="817"/>
      <c r="D4539" s="817"/>
      <c r="E4539" s="817"/>
      <c r="F4539" s="819"/>
      <c r="G4539" s="822"/>
      <c r="H4539" s="823"/>
      <c r="I4539" s="824"/>
      <c r="J4539" s="813"/>
      <c r="K4539" s="824"/>
    </row>
    <row r="4540" spans="1:11">
      <c r="A4540" s="444"/>
      <c r="B4540" s="421"/>
      <c r="C4540" s="421"/>
      <c r="D4540" s="421"/>
      <c r="E4540" s="421"/>
      <c r="F4540" s="422"/>
      <c r="G4540" s="827"/>
      <c r="H4540" s="828"/>
      <c r="I4540" s="457"/>
      <c r="J4540" s="458"/>
      <c r="K4540" s="426"/>
    </row>
    <row r="4541" spans="1:11">
      <c r="A4541" s="444"/>
      <c r="B4541" s="421"/>
      <c r="C4541" s="421"/>
      <c r="D4541" s="421"/>
      <c r="E4541" s="421"/>
      <c r="F4541" s="422"/>
      <c r="G4541" s="827"/>
      <c r="H4541" s="828"/>
      <c r="I4541" s="457"/>
      <c r="J4541" s="458"/>
      <c r="K4541" s="426"/>
    </row>
    <row r="4542" spans="1:11">
      <c r="A4542" s="444"/>
      <c r="B4542" s="421"/>
      <c r="C4542" s="421"/>
      <c r="D4542" s="421"/>
      <c r="E4542" s="421"/>
      <c r="F4542" s="422"/>
      <c r="G4542" s="827"/>
      <c r="H4542" s="828"/>
      <c r="I4542" s="457"/>
      <c r="J4542" s="458"/>
      <c r="K4542" s="426"/>
    </row>
    <row r="4543" spans="1:11">
      <c r="A4543" s="445"/>
      <c r="B4543" s="429"/>
      <c r="C4543" s="429"/>
      <c r="D4543" s="429"/>
      <c r="E4543" s="429"/>
      <c r="F4543" s="430"/>
      <c r="G4543" s="831"/>
      <c r="H4543" s="832"/>
      <c r="I4543" s="460"/>
      <c r="J4543" s="461"/>
      <c r="K4543" s="434"/>
    </row>
    <row r="4544" spans="1:11">
      <c r="A4544" s="833" t="s">
        <v>1273</v>
      </c>
      <c r="B4544" s="834"/>
      <c r="C4544" s="834"/>
      <c r="D4544" s="834"/>
      <c r="E4544" s="834"/>
      <c r="F4544" s="834"/>
      <c r="G4544" s="834"/>
      <c r="H4544" s="834"/>
      <c r="I4544" s="834"/>
      <c r="J4544" s="835"/>
      <c r="K4544" s="459"/>
    </row>
    <row r="4545" spans="1:11">
      <c r="A4545" s="814" t="s">
        <v>1274</v>
      </c>
      <c r="B4545" s="815"/>
      <c r="C4545" s="815"/>
      <c r="D4545" s="815"/>
      <c r="E4545" s="815"/>
      <c r="F4545" s="818"/>
      <c r="G4545" s="820" t="s">
        <v>1268</v>
      </c>
      <c r="H4545" s="821"/>
      <c r="I4545" s="824" t="s">
        <v>1249</v>
      </c>
      <c r="J4545" s="813" t="s">
        <v>1269</v>
      </c>
      <c r="K4545" s="813" t="s">
        <v>1270</v>
      </c>
    </row>
    <row r="4546" spans="1:11">
      <c r="A4546" s="816"/>
      <c r="B4546" s="817"/>
      <c r="C4546" s="817"/>
      <c r="D4546" s="817"/>
      <c r="E4546" s="817"/>
      <c r="F4546" s="819"/>
      <c r="G4546" s="822"/>
      <c r="H4546" s="823"/>
      <c r="I4546" s="824"/>
      <c r="J4546" s="813"/>
      <c r="K4546" s="824"/>
    </row>
    <row r="4547" spans="1:11">
      <c r="A4547" s="444"/>
      <c r="B4547" s="421"/>
      <c r="C4547" s="421"/>
      <c r="D4547" s="421"/>
      <c r="E4547" s="421"/>
      <c r="F4547" s="422"/>
      <c r="G4547" s="827"/>
      <c r="H4547" s="828"/>
      <c r="I4547" s="457"/>
      <c r="J4547" s="458"/>
      <c r="K4547" s="426"/>
    </row>
    <row r="4548" spans="1:11">
      <c r="A4548" s="444"/>
      <c r="B4548" s="421"/>
      <c r="C4548" s="421"/>
      <c r="D4548" s="421"/>
      <c r="E4548" s="421"/>
      <c r="F4548" s="422"/>
      <c r="G4548" s="827"/>
      <c r="H4548" s="828"/>
      <c r="I4548" s="457"/>
      <c r="J4548" s="458"/>
      <c r="K4548" s="426"/>
    </row>
    <row r="4549" spans="1:11">
      <c r="A4549" s="444"/>
      <c r="B4549" s="421"/>
      <c r="C4549" s="421"/>
      <c r="D4549" s="421"/>
      <c r="E4549" s="421"/>
      <c r="F4549" s="422"/>
      <c r="G4549" s="827"/>
      <c r="H4549" s="828"/>
      <c r="I4549" s="457"/>
      <c r="J4549" s="458"/>
      <c r="K4549" s="426"/>
    </row>
    <row r="4550" spans="1:11">
      <c r="A4550" s="445"/>
      <c r="B4550" s="429"/>
      <c r="C4550" s="429"/>
      <c r="D4550" s="429"/>
      <c r="E4550" s="429"/>
      <c r="F4550" s="430"/>
      <c r="G4550" s="831"/>
      <c r="H4550" s="832"/>
      <c r="I4550" s="460"/>
      <c r="J4550" s="461"/>
      <c r="K4550" s="434"/>
    </row>
    <row r="4551" spans="1:11">
      <c r="A4551" s="833" t="s">
        <v>1275</v>
      </c>
      <c r="B4551" s="834"/>
      <c r="C4551" s="834"/>
      <c r="D4551" s="834"/>
      <c r="E4551" s="834"/>
      <c r="F4551" s="834"/>
      <c r="G4551" s="834"/>
      <c r="H4551" s="834"/>
      <c r="I4551" s="834"/>
      <c r="J4551" s="835"/>
      <c r="K4551" s="459"/>
    </row>
    <row r="4552" spans="1:11">
      <c r="A4552" s="814" t="s">
        <v>1276</v>
      </c>
      <c r="B4552" s="869"/>
      <c r="C4552" s="872" t="s">
        <v>1277</v>
      </c>
      <c r="D4552" s="462" t="s">
        <v>984</v>
      </c>
      <c r="E4552" s="874" t="s">
        <v>889</v>
      </c>
      <c r="F4552" s="874"/>
      <c r="G4552" s="875"/>
      <c r="H4552" s="876" t="s">
        <v>1278</v>
      </c>
      <c r="I4552" s="877"/>
      <c r="J4552" s="878"/>
      <c r="K4552" s="829" t="s">
        <v>1279</v>
      </c>
    </row>
    <row r="4553" spans="1:11">
      <c r="A4553" s="870"/>
      <c r="B4553" s="871"/>
      <c r="C4553" s="873"/>
      <c r="D4553" s="464"/>
      <c r="E4553" s="463" t="s">
        <v>1280</v>
      </c>
      <c r="F4553" s="465" t="s">
        <v>1281</v>
      </c>
      <c r="G4553" s="466" t="s">
        <v>1282</v>
      </c>
      <c r="H4553" s="463" t="s">
        <v>1280</v>
      </c>
      <c r="I4553" s="465" t="s">
        <v>1281</v>
      </c>
      <c r="J4553" s="465" t="s">
        <v>1282</v>
      </c>
      <c r="K4553" s="830"/>
    </row>
    <row r="4554" spans="1:11">
      <c r="A4554" s="467"/>
      <c r="B4554" s="414"/>
      <c r="C4554" s="468"/>
      <c r="D4554" s="469"/>
      <c r="E4554" s="470"/>
      <c r="F4554" s="471"/>
      <c r="G4554" s="472"/>
      <c r="H4554" s="456"/>
      <c r="I4554" s="456"/>
      <c r="J4554" s="473"/>
      <c r="K4554" s="455"/>
    </row>
    <row r="4555" spans="1:11">
      <c r="A4555" s="444"/>
      <c r="B4555" s="421"/>
      <c r="C4555" s="468"/>
      <c r="D4555" s="474"/>
      <c r="E4555" s="475"/>
      <c r="F4555" s="476"/>
      <c r="G4555" s="477"/>
      <c r="H4555" s="456"/>
      <c r="I4555" s="456"/>
      <c r="J4555" s="473"/>
      <c r="K4555" s="426"/>
    </row>
    <row r="4556" spans="1:11">
      <c r="A4556" s="444"/>
      <c r="B4556" s="421"/>
      <c r="C4556" s="468"/>
      <c r="D4556" s="474"/>
      <c r="E4556" s="475"/>
      <c r="F4556" s="476"/>
      <c r="G4556" s="477"/>
      <c r="H4556" s="456"/>
      <c r="I4556" s="456"/>
      <c r="J4556" s="473"/>
      <c r="K4556" s="426"/>
    </row>
    <row r="4557" spans="1:11">
      <c r="A4557" s="445"/>
      <c r="B4557" s="429"/>
      <c r="C4557" s="478"/>
      <c r="D4557" s="479"/>
      <c r="E4557" s="480"/>
      <c r="F4557" s="481"/>
      <c r="G4557" s="482"/>
      <c r="H4557" s="456"/>
      <c r="I4557" s="456"/>
      <c r="J4557" s="473"/>
      <c r="K4557" s="434"/>
    </row>
    <row r="4558" spans="1:11">
      <c r="A4558" s="811" t="s">
        <v>1283</v>
      </c>
      <c r="B4558" s="809"/>
      <c r="C4558" s="809"/>
      <c r="D4558" s="812"/>
      <c r="E4558" s="809"/>
      <c r="F4558" s="809"/>
      <c r="G4558" s="809"/>
      <c r="H4558" s="809"/>
      <c r="I4558" s="809"/>
      <c r="J4558" s="810"/>
      <c r="K4558" s="459"/>
    </row>
    <row r="4559" spans="1:11">
      <c r="A4559" s="808" t="s">
        <v>1284</v>
      </c>
      <c r="B4559" s="809"/>
      <c r="C4559" s="809"/>
      <c r="D4559" s="809"/>
      <c r="E4559" s="809"/>
      <c r="F4559" s="809"/>
      <c r="G4559" s="809"/>
      <c r="H4559" s="809"/>
      <c r="I4559" s="809"/>
      <c r="J4559" s="810"/>
      <c r="K4559" s="449">
        <v>15.95</v>
      </c>
    </row>
    <row r="4560" spans="1:11">
      <c r="A4560" s="808" t="s">
        <v>1225</v>
      </c>
      <c r="B4560" s="809"/>
      <c r="C4560" s="809"/>
      <c r="D4560" s="809"/>
      <c r="E4560" s="809"/>
      <c r="F4560" s="809"/>
      <c r="G4560" s="809"/>
      <c r="H4560" s="809"/>
      <c r="I4560" s="809"/>
      <c r="J4560" s="810"/>
      <c r="K4560" s="459"/>
    </row>
    <row r="4561" spans="1:11">
      <c r="A4561" s="808" t="s">
        <v>1285</v>
      </c>
      <c r="B4561" s="809"/>
      <c r="C4561" s="809"/>
      <c r="D4561" s="809"/>
      <c r="E4561" s="809"/>
      <c r="F4561" s="809"/>
      <c r="G4561" s="809"/>
      <c r="H4561" s="809"/>
      <c r="I4561" s="809"/>
      <c r="J4561" s="810"/>
      <c r="K4561" s="459"/>
    </row>
    <row r="4564" spans="1:11">
      <c r="A4564" s="937" t="s">
        <v>1226</v>
      </c>
      <c r="B4564" s="938"/>
      <c r="C4564" s="938"/>
      <c r="D4564" s="938"/>
      <c r="E4564" s="938"/>
      <c r="F4564" s="938"/>
      <c r="G4564" s="938"/>
      <c r="H4564" s="938"/>
      <c r="I4564" s="938"/>
      <c r="J4564" s="938"/>
      <c r="K4564" s="939"/>
    </row>
    <row r="4565" spans="1:11">
      <c r="A4565" s="393" t="s">
        <v>1227</v>
      </c>
      <c r="B4565" s="394"/>
      <c r="C4565" s="940"/>
      <c r="D4565" s="940"/>
      <c r="E4565" s="940"/>
      <c r="F4565" s="940"/>
      <c r="G4565" s="940"/>
      <c r="H4565" s="940"/>
      <c r="I4565" s="940"/>
      <c r="J4565" s="940"/>
      <c r="K4565" s="941"/>
    </row>
    <row r="4566" spans="1:11">
      <c r="A4566" s="393" t="s">
        <v>1228</v>
      </c>
      <c r="B4566" s="394"/>
      <c r="C4566" s="395" t="s">
        <v>1229</v>
      </c>
      <c r="E4566" s="942"/>
      <c r="F4566" s="942"/>
      <c r="G4566" s="942"/>
      <c r="H4566" s="397"/>
      <c r="I4566" s="395" t="s">
        <v>1230</v>
      </c>
      <c r="J4566" s="943"/>
      <c r="K4566" s="944"/>
    </row>
    <row r="4567" spans="1:11">
      <c r="A4567" s="398" t="s">
        <v>1231</v>
      </c>
      <c r="B4567" s="399" t="s">
        <v>1544</v>
      </c>
      <c r="C4567" s="400"/>
      <c r="D4567" s="400"/>
      <c r="E4567" s="400"/>
      <c r="F4567" s="400"/>
      <c r="G4567" s="400"/>
      <c r="H4567" s="400"/>
      <c r="I4567" s="400"/>
      <c r="J4567" s="400"/>
      <c r="K4567" s="401"/>
    </row>
    <row r="4568" spans="1:11">
      <c r="A4568" s="402" t="s">
        <v>1233</v>
      </c>
      <c r="B4568" s="403"/>
      <c r="D4568" s="404"/>
      <c r="E4568" s="404"/>
      <c r="F4568" s="404"/>
      <c r="G4568" s="404"/>
      <c r="H4568" s="404"/>
      <c r="I4568" s="405"/>
      <c r="J4568" s="406" t="s">
        <v>1234</v>
      </c>
      <c r="K4568" s="407"/>
    </row>
    <row r="4569" spans="1:11">
      <c r="A4569" s="929" t="s">
        <v>1400</v>
      </c>
      <c r="B4569" s="930"/>
      <c r="C4569" s="930"/>
      <c r="D4569" s="930"/>
      <c r="E4569" s="930"/>
      <c r="F4569" s="930"/>
      <c r="G4569" s="930"/>
      <c r="H4569" s="930"/>
      <c r="I4569" s="931"/>
      <c r="J4569" s="408" t="s">
        <v>1236</v>
      </c>
      <c r="K4569" s="407" t="s">
        <v>1310</v>
      </c>
    </row>
    <row r="4570" spans="1:11">
      <c r="A4570" s="870" t="s">
        <v>1238</v>
      </c>
      <c r="B4570" s="932"/>
      <c r="C4570" s="815"/>
      <c r="D4570" s="815"/>
      <c r="E4570" s="869"/>
      <c r="F4570" s="409" t="s">
        <v>1239</v>
      </c>
      <c r="G4570" s="933" t="s">
        <v>1240</v>
      </c>
      <c r="H4570" s="934"/>
      <c r="I4570" s="830" t="s">
        <v>1241</v>
      </c>
      <c r="J4570" s="830"/>
      <c r="K4570" s="925" t="s">
        <v>1242</v>
      </c>
    </row>
    <row r="4571" spans="1:11" ht="23.25" customHeight="1">
      <c r="A4571" s="870"/>
      <c r="B4571" s="932"/>
      <c r="C4571" s="932"/>
      <c r="D4571" s="932"/>
      <c r="E4571" s="871"/>
      <c r="F4571" s="409"/>
      <c r="G4571" s="409" t="s">
        <v>1243</v>
      </c>
      <c r="H4571" s="410" t="s">
        <v>1244</v>
      </c>
      <c r="I4571" s="409" t="s">
        <v>1245</v>
      </c>
      <c r="J4571" s="409" t="s">
        <v>1244</v>
      </c>
      <c r="K4571" s="926"/>
    </row>
    <row r="4572" spans="1:11">
      <c r="A4572" s="498"/>
      <c r="B4572" s="413"/>
      <c r="C4572" s="413"/>
      <c r="D4572" s="413"/>
      <c r="E4572" s="414"/>
      <c r="F4572" s="415"/>
      <c r="G4572" s="499"/>
      <c r="H4572" s="500"/>
      <c r="I4572" s="455"/>
      <c r="J4572" s="455"/>
      <c r="K4572" s="501"/>
    </row>
    <row r="4573" spans="1:11">
      <c r="A4573" s="420"/>
      <c r="B4573" s="421"/>
      <c r="C4573" s="421"/>
      <c r="D4573" s="421"/>
      <c r="E4573" s="422"/>
      <c r="F4573" s="423"/>
      <c r="G4573" s="424"/>
      <c r="H4573" s="425"/>
      <c r="I4573" s="426"/>
      <c r="J4573" s="426"/>
      <c r="K4573" s="427"/>
    </row>
    <row r="4574" spans="1:11" s="194" customFormat="1">
      <c r="A4574" s="420"/>
      <c r="B4574" s="421"/>
      <c r="C4574" s="421"/>
      <c r="D4574" s="421"/>
      <c r="E4574" s="422"/>
      <c r="F4574" s="423"/>
      <c r="G4574" s="424"/>
      <c r="H4574" s="425"/>
      <c r="I4574" s="426"/>
      <c r="J4574" s="426"/>
      <c r="K4574" s="427"/>
    </row>
    <row r="4575" spans="1:11" s="194" customFormat="1">
      <c r="A4575" s="420"/>
      <c r="B4575" s="421"/>
      <c r="C4575" s="421"/>
      <c r="D4575" s="421"/>
      <c r="E4575" s="422"/>
      <c r="F4575" s="423"/>
      <c r="G4575" s="424"/>
      <c r="H4575" s="425"/>
      <c r="I4575" s="426"/>
      <c r="J4575" s="426"/>
      <c r="K4575" s="427"/>
    </row>
    <row r="4576" spans="1:11" s="194" customFormat="1">
      <c r="A4576" s="420"/>
      <c r="B4576" s="421"/>
      <c r="C4576" s="421"/>
      <c r="D4576" s="421"/>
      <c r="E4576" s="422"/>
      <c r="F4576" s="423"/>
      <c r="G4576" s="424"/>
      <c r="H4576" s="425"/>
      <c r="I4576" s="426"/>
      <c r="J4576" s="426"/>
      <c r="K4576" s="427"/>
    </row>
    <row r="4577" spans="1:11" s="194" customFormat="1">
      <c r="A4577" s="420"/>
      <c r="B4577" s="421"/>
      <c r="C4577" s="421"/>
      <c r="D4577" s="421"/>
      <c r="E4577" s="422"/>
      <c r="F4577" s="423"/>
      <c r="G4577" s="424"/>
      <c r="H4577" s="425"/>
      <c r="I4577" s="426"/>
      <c r="J4577" s="426"/>
      <c r="K4577" s="427"/>
    </row>
    <row r="4578" spans="1:11" s="194" customFormat="1">
      <c r="A4578" s="420"/>
      <c r="B4578" s="421"/>
      <c r="C4578" s="421"/>
      <c r="D4578" s="421"/>
      <c r="E4578" s="422"/>
      <c r="F4578" s="423"/>
      <c r="G4578" s="424"/>
      <c r="H4578" s="425"/>
      <c r="I4578" s="426"/>
      <c r="J4578" s="426"/>
      <c r="K4578" s="427"/>
    </row>
    <row r="4579" spans="1:11" s="194" customFormat="1">
      <c r="A4579" s="428"/>
      <c r="B4579" s="429"/>
      <c r="C4579" s="429"/>
      <c r="D4579" s="429"/>
      <c r="E4579" s="430"/>
      <c r="F4579" s="431"/>
      <c r="G4579" s="432"/>
      <c r="H4579" s="433"/>
      <c r="I4579" s="434"/>
      <c r="J4579" s="434"/>
      <c r="K4579" s="435"/>
    </row>
    <row r="4580" spans="1:11" s="194" customFormat="1">
      <c r="A4580" s="935" t="s">
        <v>1247</v>
      </c>
      <c r="B4580" s="936"/>
      <c r="C4580" s="936"/>
      <c r="D4580" s="936"/>
      <c r="E4580" s="936"/>
      <c r="F4580" s="834"/>
      <c r="G4580" s="834"/>
      <c r="H4580" s="834"/>
      <c r="I4580" s="834"/>
      <c r="J4580" s="835"/>
      <c r="K4580" s="502"/>
    </row>
    <row r="4581" spans="1:11" s="194" customFormat="1">
      <c r="A4581" s="814" t="s">
        <v>1248</v>
      </c>
      <c r="B4581" s="815"/>
      <c r="C4581" s="815"/>
      <c r="D4581" s="815"/>
      <c r="E4581" s="815"/>
      <c r="F4581" s="437"/>
      <c r="G4581" s="437"/>
      <c r="H4581" s="921" t="s">
        <v>1239</v>
      </c>
      <c r="I4581" s="923" t="s">
        <v>1249</v>
      </c>
      <c r="J4581" s="925" t="s">
        <v>1250</v>
      </c>
      <c r="K4581" s="925" t="s">
        <v>1242</v>
      </c>
    </row>
    <row r="4582" spans="1:11" ht="15">
      <c r="A4582" s="816"/>
      <c r="B4582" s="817"/>
      <c r="C4582" s="817"/>
      <c r="D4582" s="817"/>
      <c r="E4582" s="817"/>
      <c r="F4582" s="438"/>
      <c r="G4582" s="666"/>
      <c r="H4582" s="922"/>
      <c r="I4582" s="924"/>
      <c r="J4582" s="926"/>
      <c r="K4582" s="926"/>
    </row>
    <row r="4583" spans="1:11" ht="15.75" customHeight="1">
      <c r="A4583" s="439">
        <v>20002</v>
      </c>
      <c r="B4583" s="927" t="s">
        <v>1251</v>
      </c>
      <c r="C4583" s="927"/>
      <c r="D4583" s="927"/>
      <c r="E4583" s="927"/>
      <c r="F4583" s="927"/>
      <c r="G4583" s="928"/>
      <c r="H4583" s="440">
        <v>0.1</v>
      </c>
      <c r="I4583" s="441" t="s">
        <v>1252</v>
      </c>
      <c r="J4583" s="442">
        <v>24.3</v>
      </c>
      <c r="K4583" s="442">
        <v>2.4300000000000002</v>
      </c>
    </row>
    <row r="4584" spans="1:11" ht="21.75" customHeight="1">
      <c r="A4584" s="443">
        <v>20003</v>
      </c>
      <c r="B4584" s="919" t="s">
        <v>1306</v>
      </c>
      <c r="C4584" s="919"/>
      <c r="D4584" s="919"/>
      <c r="E4584" s="919"/>
      <c r="F4584" s="919"/>
      <c r="G4584" s="920"/>
      <c r="H4584" s="440">
        <v>3</v>
      </c>
      <c r="I4584" s="441" t="s">
        <v>1252</v>
      </c>
      <c r="J4584" s="442">
        <v>15.22</v>
      </c>
      <c r="K4584" s="442">
        <v>45.66</v>
      </c>
    </row>
    <row r="4585" spans="1:11">
      <c r="A4585" s="443">
        <v>11</v>
      </c>
      <c r="B4585" s="919" t="s">
        <v>1255</v>
      </c>
      <c r="C4585" s="919"/>
      <c r="D4585" s="919"/>
      <c r="E4585" s="919"/>
      <c r="F4585" s="919"/>
      <c r="G4585" s="920"/>
      <c r="H4585" s="440">
        <v>1.1200000000000001</v>
      </c>
      <c r="I4585" s="441" t="s">
        <v>1256</v>
      </c>
      <c r="J4585" s="442">
        <v>0</v>
      </c>
      <c r="K4585" s="442">
        <v>0.53</v>
      </c>
    </row>
    <row r="4586" spans="1:11">
      <c r="A4586" s="443">
        <v>12</v>
      </c>
      <c r="B4586" s="919" t="s">
        <v>1258</v>
      </c>
      <c r="C4586" s="919"/>
      <c r="D4586" s="919"/>
      <c r="E4586" s="919"/>
      <c r="F4586" s="919"/>
      <c r="G4586" s="920"/>
      <c r="H4586" s="440">
        <v>9.6</v>
      </c>
      <c r="I4586" s="441" t="s">
        <v>1256</v>
      </c>
      <c r="J4586" s="442">
        <v>0</v>
      </c>
      <c r="K4586" s="442">
        <v>4.6100000000000003</v>
      </c>
    </row>
    <row r="4587" spans="1:11">
      <c r="A4587" s="443">
        <v>13</v>
      </c>
      <c r="B4587" s="919" t="s">
        <v>1260</v>
      </c>
      <c r="C4587" s="919"/>
      <c r="D4587" s="919"/>
      <c r="E4587" s="919"/>
      <c r="F4587" s="919"/>
      <c r="G4587" s="920"/>
      <c r="H4587" s="440">
        <v>4.79</v>
      </c>
      <c r="I4587" s="441" t="s">
        <v>1256</v>
      </c>
      <c r="J4587" s="442">
        <v>0</v>
      </c>
      <c r="K4587" s="442">
        <v>2.2999999999999998</v>
      </c>
    </row>
    <row r="4588" spans="1:11">
      <c r="A4588" s="443">
        <v>14</v>
      </c>
      <c r="B4588" s="919" t="s">
        <v>1262</v>
      </c>
      <c r="C4588" s="919"/>
      <c r="D4588" s="919"/>
      <c r="E4588" s="919"/>
      <c r="F4588" s="919"/>
      <c r="G4588" s="920"/>
      <c r="H4588" s="440">
        <v>5</v>
      </c>
      <c r="I4588" s="441" t="s">
        <v>1256</v>
      </c>
      <c r="J4588" s="442">
        <v>0</v>
      </c>
      <c r="K4588" s="442">
        <v>2.4</v>
      </c>
    </row>
    <row r="4589" spans="1:11">
      <c r="A4589" s="444"/>
      <c r="B4589" s="919"/>
      <c r="C4589" s="919"/>
      <c r="D4589" s="919"/>
      <c r="E4589" s="919"/>
      <c r="F4589" s="919"/>
      <c r="G4589" s="920"/>
      <c r="H4589" s="440"/>
      <c r="I4589" s="441"/>
      <c r="J4589" s="426"/>
      <c r="K4589" s="426"/>
    </row>
    <row r="4590" spans="1:11">
      <c r="A4590" s="445"/>
      <c r="B4590" s="879"/>
      <c r="C4590" s="879"/>
      <c r="D4590" s="879"/>
      <c r="E4590" s="879"/>
      <c r="F4590" s="879"/>
      <c r="G4590" s="880"/>
      <c r="H4590" s="446"/>
      <c r="I4590" s="447"/>
      <c r="J4590" s="434"/>
      <c r="K4590" s="434"/>
    </row>
    <row r="4591" spans="1:11" ht="15">
      <c r="A4591" s="448"/>
      <c r="C4591" s="667"/>
      <c r="D4591" s="833" t="s">
        <v>1263</v>
      </c>
      <c r="E4591" s="834"/>
      <c r="F4591" s="834"/>
      <c r="G4591" s="834"/>
      <c r="H4591" s="834"/>
      <c r="I4591" s="834"/>
      <c r="J4591" s="835"/>
      <c r="K4591" s="449">
        <v>57.929999999999993</v>
      </c>
    </row>
    <row r="4592" spans="1:11">
      <c r="A4592" s="448" t="s">
        <v>1264</v>
      </c>
      <c r="B4592" s="437"/>
      <c r="C4592" s="450">
        <v>1</v>
      </c>
      <c r="D4592" s="881" t="s">
        <v>1265</v>
      </c>
      <c r="E4592" s="882"/>
      <c r="F4592" s="882"/>
      <c r="G4592" s="882"/>
      <c r="H4592" s="882"/>
      <c r="I4592" s="882"/>
      <c r="J4592" s="883"/>
      <c r="K4592" s="449">
        <v>57.929999999999993</v>
      </c>
    </row>
    <row r="4593" spans="1:11">
      <c r="A4593" s="451"/>
      <c r="B4593" s="437"/>
      <c r="C4593" s="452"/>
      <c r="D4593" s="918" t="s">
        <v>1266</v>
      </c>
      <c r="E4593" s="918"/>
      <c r="F4593" s="834"/>
      <c r="G4593" s="834"/>
      <c r="H4593" s="834"/>
      <c r="I4593" s="834"/>
      <c r="J4593" s="835"/>
      <c r="K4593" s="449">
        <v>57.93</v>
      </c>
    </row>
    <row r="4594" spans="1:11">
      <c r="A4594" s="814" t="s">
        <v>1267</v>
      </c>
      <c r="B4594" s="815"/>
      <c r="C4594" s="815"/>
      <c r="D4594" s="815"/>
      <c r="E4594" s="815"/>
      <c r="F4594" s="818"/>
      <c r="G4594" s="820" t="s">
        <v>1268</v>
      </c>
      <c r="H4594" s="821"/>
      <c r="I4594" s="824" t="s">
        <v>1249</v>
      </c>
      <c r="J4594" s="813" t="s">
        <v>1269</v>
      </c>
      <c r="K4594" s="813" t="s">
        <v>1270</v>
      </c>
    </row>
    <row r="4595" spans="1:11">
      <c r="A4595" s="816"/>
      <c r="B4595" s="817"/>
      <c r="C4595" s="817"/>
      <c r="D4595" s="817"/>
      <c r="E4595" s="817"/>
      <c r="F4595" s="819"/>
      <c r="G4595" s="822"/>
      <c r="H4595" s="823"/>
      <c r="I4595" s="824"/>
      <c r="J4595" s="813"/>
      <c r="K4595" s="824"/>
    </row>
    <row r="4596" spans="1:11">
      <c r="A4596" s="444"/>
      <c r="B4596" s="421"/>
      <c r="C4596" s="421"/>
      <c r="D4596" s="421"/>
      <c r="E4596" s="421"/>
      <c r="F4596" s="414"/>
      <c r="G4596" s="825"/>
      <c r="H4596" s="826"/>
      <c r="I4596" s="453"/>
      <c r="J4596" s="454"/>
      <c r="K4596" s="455"/>
    </row>
    <row r="4597" spans="1:11">
      <c r="A4597" s="444"/>
      <c r="B4597" s="421"/>
      <c r="C4597" s="421"/>
      <c r="D4597" s="421"/>
      <c r="E4597" s="421"/>
      <c r="F4597" s="422"/>
      <c r="G4597" s="827"/>
      <c r="H4597" s="828"/>
      <c r="I4597" s="457"/>
      <c r="J4597" s="458"/>
      <c r="K4597" s="426"/>
    </row>
    <row r="4598" spans="1:11">
      <c r="A4598" s="444"/>
      <c r="B4598" s="421"/>
      <c r="C4598" s="421"/>
      <c r="D4598" s="421"/>
      <c r="E4598" s="421"/>
      <c r="F4598" s="422"/>
      <c r="G4598" s="827"/>
      <c r="H4598" s="828"/>
      <c r="I4598" s="457"/>
      <c r="J4598" s="458"/>
      <c r="K4598" s="426"/>
    </row>
    <row r="4599" spans="1:11">
      <c r="A4599" s="444"/>
      <c r="B4599" s="421"/>
      <c r="C4599" s="421"/>
      <c r="D4599" s="421"/>
      <c r="E4599" s="421"/>
      <c r="F4599" s="422"/>
      <c r="G4599" s="827"/>
      <c r="H4599" s="828"/>
      <c r="I4599" s="457"/>
      <c r="J4599" s="458"/>
      <c r="K4599" s="426"/>
    </row>
    <row r="4600" spans="1:11">
      <c r="A4600" s="833" t="s">
        <v>1271</v>
      </c>
      <c r="B4600" s="834"/>
      <c r="C4600" s="834"/>
      <c r="D4600" s="834"/>
      <c r="E4600" s="834"/>
      <c r="F4600" s="834"/>
      <c r="G4600" s="834"/>
      <c r="H4600" s="834"/>
      <c r="I4600" s="834"/>
      <c r="J4600" s="835"/>
      <c r="K4600" s="459"/>
    </row>
    <row r="4601" spans="1:11">
      <c r="A4601" s="814" t="s">
        <v>1272</v>
      </c>
      <c r="B4601" s="815"/>
      <c r="C4601" s="815"/>
      <c r="D4601" s="815"/>
      <c r="E4601" s="815"/>
      <c r="F4601" s="818"/>
      <c r="G4601" s="820" t="s">
        <v>1268</v>
      </c>
      <c r="H4601" s="821"/>
      <c r="I4601" s="824" t="s">
        <v>1249</v>
      </c>
      <c r="J4601" s="813" t="s">
        <v>1269</v>
      </c>
      <c r="K4601" s="813" t="s">
        <v>1270</v>
      </c>
    </row>
    <row r="4602" spans="1:11">
      <c r="A4602" s="816"/>
      <c r="B4602" s="817"/>
      <c r="C4602" s="817"/>
      <c r="D4602" s="817"/>
      <c r="E4602" s="817"/>
      <c r="F4602" s="819"/>
      <c r="G4602" s="822"/>
      <c r="H4602" s="823"/>
      <c r="I4602" s="824"/>
      <c r="J4602" s="813"/>
      <c r="K4602" s="824"/>
    </row>
    <row r="4603" spans="1:11">
      <c r="A4603" s="444"/>
      <c r="B4603" s="421"/>
      <c r="C4603" s="421"/>
      <c r="D4603" s="421"/>
      <c r="E4603" s="421"/>
      <c r="F4603" s="422"/>
      <c r="G4603" s="827"/>
      <c r="H4603" s="828"/>
      <c r="I4603" s="457"/>
      <c r="J4603" s="458"/>
      <c r="K4603" s="426"/>
    </row>
    <row r="4604" spans="1:11">
      <c r="A4604" s="444"/>
      <c r="B4604" s="421"/>
      <c r="C4604" s="421"/>
      <c r="D4604" s="421"/>
      <c r="E4604" s="421"/>
      <c r="F4604" s="422"/>
      <c r="G4604" s="827"/>
      <c r="H4604" s="828"/>
      <c r="I4604" s="457"/>
      <c r="J4604" s="458"/>
      <c r="K4604" s="426"/>
    </row>
    <row r="4605" spans="1:11">
      <c r="A4605" s="444"/>
      <c r="B4605" s="421"/>
      <c r="C4605" s="421"/>
      <c r="D4605" s="421"/>
      <c r="E4605" s="421"/>
      <c r="F4605" s="422"/>
      <c r="G4605" s="827"/>
      <c r="H4605" s="828"/>
      <c r="I4605" s="457"/>
      <c r="J4605" s="458"/>
      <c r="K4605" s="426"/>
    </row>
    <row r="4606" spans="1:11">
      <c r="A4606" s="445"/>
      <c r="B4606" s="429"/>
      <c r="C4606" s="429"/>
      <c r="D4606" s="429"/>
      <c r="E4606" s="429"/>
      <c r="F4606" s="430"/>
      <c r="G4606" s="831"/>
      <c r="H4606" s="832"/>
      <c r="I4606" s="460"/>
      <c r="J4606" s="461"/>
      <c r="K4606" s="434"/>
    </row>
    <row r="4607" spans="1:11">
      <c r="A4607" s="833" t="s">
        <v>1273</v>
      </c>
      <c r="B4607" s="834"/>
      <c r="C4607" s="834"/>
      <c r="D4607" s="834"/>
      <c r="E4607" s="834"/>
      <c r="F4607" s="834"/>
      <c r="G4607" s="834"/>
      <c r="H4607" s="834"/>
      <c r="I4607" s="834"/>
      <c r="J4607" s="835"/>
      <c r="K4607" s="459"/>
    </row>
    <row r="4608" spans="1:11">
      <c r="A4608" s="814" t="s">
        <v>1274</v>
      </c>
      <c r="B4608" s="815"/>
      <c r="C4608" s="815"/>
      <c r="D4608" s="815"/>
      <c r="E4608" s="815"/>
      <c r="F4608" s="818"/>
      <c r="G4608" s="820" t="s">
        <v>1268</v>
      </c>
      <c r="H4608" s="821"/>
      <c r="I4608" s="824" t="s">
        <v>1249</v>
      </c>
      <c r="J4608" s="813" t="s">
        <v>1269</v>
      </c>
      <c r="K4608" s="813" t="s">
        <v>1270</v>
      </c>
    </row>
    <row r="4609" spans="1:11">
      <c r="A4609" s="816"/>
      <c r="B4609" s="817"/>
      <c r="C4609" s="817"/>
      <c r="D4609" s="817"/>
      <c r="E4609" s="817"/>
      <c r="F4609" s="819"/>
      <c r="G4609" s="822"/>
      <c r="H4609" s="823"/>
      <c r="I4609" s="824"/>
      <c r="J4609" s="813"/>
      <c r="K4609" s="824"/>
    </row>
    <row r="4610" spans="1:11">
      <c r="A4610" s="444"/>
      <c r="B4610" s="421"/>
      <c r="C4610" s="421"/>
      <c r="D4610" s="421"/>
      <c r="E4610" s="421"/>
      <c r="F4610" s="422"/>
      <c r="G4610" s="827"/>
      <c r="H4610" s="828"/>
      <c r="I4610" s="457"/>
      <c r="J4610" s="458"/>
      <c r="K4610" s="426"/>
    </row>
    <row r="4611" spans="1:11">
      <c r="A4611" s="444"/>
      <c r="B4611" s="421"/>
      <c r="C4611" s="421"/>
      <c r="D4611" s="421"/>
      <c r="E4611" s="421"/>
      <c r="F4611" s="422"/>
      <c r="G4611" s="827"/>
      <c r="H4611" s="828"/>
      <c r="I4611" s="457"/>
      <c r="J4611" s="458"/>
      <c r="K4611" s="426"/>
    </row>
    <row r="4612" spans="1:11">
      <c r="A4612" s="444"/>
      <c r="B4612" s="421"/>
      <c r="C4612" s="421"/>
      <c r="D4612" s="421"/>
      <c r="E4612" s="421"/>
      <c r="F4612" s="422"/>
      <c r="G4612" s="827"/>
      <c r="H4612" s="828"/>
      <c r="I4612" s="457"/>
      <c r="J4612" s="458"/>
      <c r="K4612" s="426"/>
    </row>
    <row r="4613" spans="1:11">
      <c r="A4613" s="445"/>
      <c r="B4613" s="429"/>
      <c r="C4613" s="429"/>
      <c r="D4613" s="429"/>
      <c r="E4613" s="429"/>
      <c r="F4613" s="430"/>
      <c r="G4613" s="831"/>
      <c r="H4613" s="832"/>
      <c r="I4613" s="460"/>
      <c r="J4613" s="461"/>
      <c r="K4613" s="434"/>
    </row>
    <row r="4614" spans="1:11">
      <c r="A4614" s="833" t="s">
        <v>1275</v>
      </c>
      <c r="B4614" s="834"/>
      <c r="C4614" s="834"/>
      <c r="D4614" s="834"/>
      <c r="E4614" s="834"/>
      <c r="F4614" s="834"/>
      <c r="G4614" s="834"/>
      <c r="H4614" s="834"/>
      <c r="I4614" s="834"/>
      <c r="J4614" s="835"/>
      <c r="K4614" s="459"/>
    </row>
    <row r="4615" spans="1:11">
      <c r="A4615" s="814" t="s">
        <v>1276</v>
      </c>
      <c r="B4615" s="869"/>
      <c r="C4615" s="872" t="s">
        <v>1277</v>
      </c>
      <c r="D4615" s="462" t="s">
        <v>984</v>
      </c>
      <c r="E4615" s="874" t="s">
        <v>889</v>
      </c>
      <c r="F4615" s="874"/>
      <c r="G4615" s="875"/>
      <c r="H4615" s="876" t="s">
        <v>1278</v>
      </c>
      <c r="I4615" s="877"/>
      <c r="J4615" s="878"/>
      <c r="K4615" s="829" t="s">
        <v>1279</v>
      </c>
    </row>
    <row r="4616" spans="1:11">
      <c r="A4616" s="870"/>
      <c r="B4616" s="871"/>
      <c r="C4616" s="873"/>
      <c r="D4616" s="464"/>
      <c r="E4616" s="463" t="s">
        <v>1280</v>
      </c>
      <c r="F4616" s="465" t="s">
        <v>1281</v>
      </c>
      <c r="G4616" s="466" t="s">
        <v>1282</v>
      </c>
      <c r="H4616" s="463" t="s">
        <v>1280</v>
      </c>
      <c r="I4616" s="465" t="s">
        <v>1281</v>
      </c>
      <c r="J4616" s="465" t="s">
        <v>1282</v>
      </c>
      <c r="K4616" s="830"/>
    </row>
    <row r="4617" spans="1:11">
      <c r="A4617" s="467"/>
      <c r="B4617" s="414"/>
      <c r="C4617" s="468"/>
      <c r="D4617" s="469"/>
      <c r="E4617" s="470"/>
      <c r="F4617" s="471"/>
      <c r="G4617" s="472"/>
      <c r="H4617" s="456"/>
      <c r="I4617" s="456"/>
      <c r="J4617" s="473"/>
      <c r="K4617" s="455"/>
    </row>
    <row r="4618" spans="1:11">
      <c r="A4618" s="444"/>
      <c r="B4618" s="421"/>
      <c r="C4618" s="468"/>
      <c r="D4618" s="474"/>
      <c r="E4618" s="475"/>
      <c r="F4618" s="476"/>
      <c r="G4618" s="477"/>
      <c r="H4618" s="456"/>
      <c r="I4618" s="456"/>
      <c r="J4618" s="473"/>
      <c r="K4618" s="426"/>
    </row>
    <row r="4619" spans="1:11">
      <c r="A4619" s="444"/>
      <c r="B4619" s="421"/>
      <c r="C4619" s="468"/>
      <c r="D4619" s="474"/>
      <c r="E4619" s="475"/>
      <c r="F4619" s="476"/>
      <c r="G4619" s="477"/>
      <c r="H4619" s="456"/>
      <c r="I4619" s="456"/>
      <c r="J4619" s="473"/>
      <c r="K4619" s="426"/>
    </row>
    <row r="4620" spans="1:11">
      <c r="A4620" s="445"/>
      <c r="B4620" s="429"/>
      <c r="C4620" s="478"/>
      <c r="D4620" s="479"/>
      <c r="E4620" s="480"/>
      <c r="F4620" s="481"/>
      <c r="G4620" s="482"/>
      <c r="H4620" s="456"/>
      <c r="I4620" s="456"/>
      <c r="J4620" s="473"/>
      <c r="K4620" s="434"/>
    </row>
    <row r="4621" spans="1:11">
      <c r="A4621" s="811" t="s">
        <v>1283</v>
      </c>
      <c r="B4621" s="809"/>
      <c r="C4621" s="809"/>
      <c r="D4621" s="812"/>
      <c r="E4621" s="809"/>
      <c r="F4621" s="809"/>
      <c r="G4621" s="809"/>
      <c r="H4621" s="809"/>
      <c r="I4621" s="809"/>
      <c r="J4621" s="810"/>
      <c r="K4621" s="459"/>
    </row>
    <row r="4622" spans="1:11">
      <c r="A4622" s="808" t="s">
        <v>1284</v>
      </c>
      <c r="B4622" s="809"/>
      <c r="C4622" s="809"/>
      <c r="D4622" s="809"/>
      <c r="E4622" s="809"/>
      <c r="F4622" s="809"/>
      <c r="G4622" s="809"/>
      <c r="H4622" s="809"/>
      <c r="I4622" s="809"/>
      <c r="J4622" s="810"/>
      <c r="K4622" s="449">
        <v>57.93</v>
      </c>
    </row>
    <row r="4623" spans="1:11">
      <c r="A4623" s="808" t="s">
        <v>1225</v>
      </c>
      <c r="B4623" s="809"/>
      <c r="C4623" s="809"/>
      <c r="D4623" s="809"/>
      <c r="E4623" s="809"/>
      <c r="F4623" s="809"/>
      <c r="G4623" s="809"/>
      <c r="H4623" s="809"/>
      <c r="I4623" s="809"/>
      <c r="J4623" s="810"/>
      <c r="K4623" s="459"/>
    </row>
    <row r="4624" spans="1:11">
      <c r="A4624" s="808" t="s">
        <v>1285</v>
      </c>
      <c r="B4624" s="809"/>
      <c r="C4624" s="809"/>
      <c r="D4624" s="809"/>
      <c r="E4624" s="809"/>
      <c r="F4624" s="809"/>
      <c r="G4624" s="809"/>
      <c r="H4624" s="809"/>
      <c r="I4624" s="809"/>
      <c r="J4624" s="810"/>
      <c r="K4624" s="459"/>
    </row>
    <row r="4627" spans="1:11">
      <c r="A4627" s="937" t="s">
        <v>1226</v>
      </c>
      <c r="B4627" s="938"/>
      <c r="C4627" s="938"/>
      <c r="D4627" s="938"/>
      <c r="E4627" s="938"/>
      <c r="F4627" s="938"/>
      <c r="G4627" s="938"/>
      <c r="H4627" s="938"/>
      <c r="I4627" s="938"/>
      <c r="J4627" s="938"/>
      <c r="K4627" s="939"/>
    </row>
    <row r="4628" spans="1:11">
      <c r="A4628" s="393" t="s">
        <v>1227</v>
      </c>
      <c r="B4628" s="394"/>
      <c r="C4628" s="940"/>
      <c r="D4628" s="940"/>
      <c r="E4628" s="940"/>
      <c r="F4628" s="940"/>
      <c r="G4628" s="940"/>
      <c r="H4628" s="940"/>
      <c r="I4628" s="940"/>
      <c r="J4628" s="940"/>
      <c r="K4628" s="941"/>
    </row>
    <row r="4629" spans="1:11">
      <c r="A4629" s="393" t="s">
        <v>1228</v>
      </c>
      <c r="B4629" s="394"/>
      <c r="C4629" s="395" t="s">
        <v>1229</v>
      </c>
      <c r="E4629" s="942"/>
      <c r="F4629" s="942"/>
      <c r="G4629" s="942"/>
      <c r="H4629" s="397"/>
      <c r="I4629" s="395" t="s">
        <v>1230</v>
      </c>
      <c r="J4629" s="943"/>
      <c r="K4629" s="944"/>
    </row>
    <row r="4630" spans="1:11">
      <c r="A4630" s="398" t="s">
        <v>1231</v>
      </c>
      <c r="B4630" s="399" t="s">
        <v>1545</v>
      </c>
      <c r="C4630" s="400"/>
      <c r="D4630" s="400"/>
      <c r="E4630" s="400"/>
      <c r="F4630" s="400"/>
      <c r="G4630" s="400"/>
      <c r="H4630" s="400"/>
      <c r="I4630" s="400"/>
      <c r="J4630" s="400"/>
      <c r="K4630" s="401"/>
    </row>
    <row r="4631" spans="1:11">
      <c r="A4631" s="402" t="s">
        <v>1233</v>
      </c>
      <c r="B4631" s="403"/>
      <c r="D4631" s="404"/>
      <c r="E4631" s="404"/>
      <c r="F4631" s="404"/>
      <c r="G4631" s="404"/>
      <c r="H4631" s="404"/>
      <c r="I4631" s="405"/>
      <c r="J4631" s="406" t="s">
        <v>1234</v>
      </c>
      <c r="K4631" s="407"/>
    </row>
    <row r="4632" spans="1:11">
      <c r="A4632" s="929" t="s">
        <v>1309</v>
      </c>
      <c r="B4632" s="930"/>
      <c r="C4632" s="930"/>
      <c r="D4632" s="930"/>
      <c r="E4632" s="930"/>
      <c r="F4632" s="930"/>
      <c r="G4632" s="930"/>
      <c r="H4632" s="930"/>
      <c r="I4632" s="931"/>
      <c r="J4632" s="408" t="s">
        <v>1236</v>
      </c>
      <c r="K4632" s="407" t="s">
        <v>1310</v>
      </c>
    </row>
    <row r="4633" spans="1:11">
      <c r="A4633" s="870" t="s">
        <v>1238</v>
      </c>
      <c r="B4633" s="932"/>
      <c r="C4633" s="815"/>
      <c r="D4633" s="815"/>
      <c r="E4633" s="869"/>
      <c r="F4633" s="409" t="s">
        <v>1239</v>
      </c>
      <c r="G4633" s="933" t="s">
        <v>1240</v>
      </c>
      <c r="H4633" s="934"/>
      <c r="I4633" s="830" t="s">
        <v>1241</v>
      </c>
      <c r="J4633" s="830"/>
      <c r="K4633" s="925" t="s">
        <v>1242</v>
      </c>
    </row>
    <row r="4634" spans="1:11">
      <c r="A4634" s="870"/>
      <c r="B4634" s="932"/>
      <c r="C4634" s="932"/>
      <c r="D4634" s="932"/>
      <c r="E4634" s="871"/>
      <c r="F4634" s="409"/>
      <c r="G4634" s="409" t="s">
        <v>1243</v>
      </c>
      <c r="H4634" s="410" t="s">
        <v>1244</v>
      </c>
      <c r="I4634" s="497" t="s">
        <v>1245</v>
      </c>
      <c r="J4634" s="497" t="s">
        <v>1244</v>
      </c>
      <c r="K4634" s="926"/>
    </row>
    <row r="4635" spans="1:11">
      <c r="A4635" s="412">
        <v>30007</v>
      </c>
      <c r="B4635" s="413" t="s">
        <v>1382</v>
      </c>
      <c r="C4635" s="413"/>
      <c r="D4635" s="413"/>
      <c r="E4635" s="414"/>
      <c r="F4635" s="415">
        <v>1</v>
      </c>
      <c r="G4635" s="416">
        <v>0.4</v>
      </c>
      <c r="H4635" s="417">
        <v>0.6</v>
      </c>
      <c r="I4635" s="426">
        <v>431.82</v>
      </c>
      <c r="J4635" s="426">
        <v>201.84</v>
      </c>
      <c r="K4635" s="419">
        <v>293.82</v>
      </c>
    </row>
    <row r="4636" spans="1:11">
      <c r="A4636" s="483">
        <v>30016</v>
      </c>
      <c r="B4636" s="421" t="s">
        <v>1546</v>
      </c>
      <c r="C4636" s="421"/>
      <c r="D4636" s="421"/>
      <c r="E4636" s="422"/>
      <c r="F4636" s="423">
        <v>1</v>
      </c>
      <c r="G4636" s="484">
        <v>0.51</v>
      </c>
      <c r="H4636" s="485">
        <v>0.49</v>
      </c>
      <c r="I4636" s="426">
        <v>217.77</v>
      </c>
      <c r="J4636" s="426">
        <v>141.66999999999999</v>
      </c>
      <c r="K4636" s="486">
        <v>180.47</v>
      </c>
    </row>
    <row r="4637" spans="1:11">
      <c r="A4637" s="483">
        <v>30043</v>
      </c>
      <c r="B4637" s="421" t="s">
        <v>1383</v>
      </c>
      <c r="C4637" s="421"/>
      <c r="D4637" s="421"/>
      <c r="E4637" s="422"/>
      <c r="F4637" s="423">
        <v>1</v>
      </c>
      <c r="G4637" s="484">
        <v>0.51</v>
      </c>
      <c r="H4637" s="485">
        <v>0.49</v>
      </c>
      <c r="I4637" s="426">
        <v>125.65</v>
      </c>
      <c r="J4637" s="426">
        <v>8.02</v>
      </c>
      <c r="K4637" s="486">
        <v>68</v>
      </c>
    </row>
    <row r="4638" spans="1:11" s="194" customFormat="1">
      <c r="A4638" s="420"/>
      <c r="B4638" s="421"/>
      <c r="C4638" s="421"/>
      <c r="D4638" s="421"/>
      <c r="E4638" s="422"/>
      <c r="F4638" s="423"/>
      <c r="G4638" s="424"/>
      <c r="H4638" s="425"/>
      <c r="I4638" s="426"/>
      <c r="J4638" s="426"/>
      <c r="K4638" s="427"/>
    </row>
    <row r="4639" spans="1:11" s="194" customFormat="1">
      <c r="A4639" s="420"/>
      <c r="B4639" s="421"/>
      <c r="C4639" s="421"/>
      <c r="D4639" s="421"/>
      <c r="E4639" s="422"/>
      <c r="F4639" s="423"/>
      <c r="G4639" s="424"/>
      <c r="H4639" s="425"/>
      <c r="I4639" s="426"/>
      <c r="J4639" s="426"/>
      <c r="K4639" s="427"/>
    </row>
    <row r="4640" spans="1:11" s="194" customFormat="1">
      <c r="A4640" s="420"/>
      <c r="B4640" s="421"/>
      <c r="C4640" s="421"/>
      <c r="D4640" s="421"/>
      <c r="E4640" s="422"/>
      <c r="F4640" s="423"/>
      <c r="G4640" s="424"/>
      <c r="H4640" s="425"/>
      <c r="I4640" s="426"/>
      <c r="J4640" s="426"/>
      <c r="K4640" s="427"/>
    </row>
    <row r="4641" spans="1:11" s="194" customFormat="1">
      <c r="A4641" s="420"/>
      <c r="B4641" s="421"/>
      <c r="C4641" s="421"/>
      <c r="D4641" s="421"/>
      <c r="E4641" s="422"/>
      <c r="F4641" s="423"/>
      <c r="G4641" s="424"/>
      <c r="H4641" s="425"/>
      <c r="I4641" s="426"/>
      <c r="J4641" s="426"/>
      <c r="K4641" s="427"/>
    </row>
    <row r="4642" spans="1:11" s="194" customFormat="1">
      <c r="A4642" s="428"/>
      <c r="B4642" s="429"/>
      <c r="C4642" s="429"/>
      <c r="D4642" s="429"/>
      <c r="E4642" s="430"/>
      <c r="F4642" s="431"/>
      <c r="G4642" s="432"/>
      <c r="H4642" s="433"/>
      <c r="I4642" s="434"/>
      <c r="J4642" s="434"/>
      <c r="K4642" s="435"/>
    </row>
    <row r="4643" spans="1:11" s="194" customFormat="1">
      <c r="A4643" s="935" t="s">
        <v>1247</v>
      </c>
      <c r="B4643" s="936"/>
      <c r="C4643" s="936"/>
      <c r="D4643" s="936"/>
      <c r="E4643" s="936"/>
      <c r="F4643" s="834"/>
      <c r="G4643" s="834"/>
      <c r="H4643" s="834"/>
      <c r="I4643" s="834"/>
      <c r="J4643" s="835"/>
      <c r="K4643" s="436">
        <v>542.29</v>
      </c>
    </row>
    <row r="4644" spans="1:11" s="194" customFormat="1">
      <c r="A4644" s="814" t="s">
        <v>1248</v>
      </c>
      <c r="B4644" s="815"/>
      <c r="C4644" s="815"/>
      <c r="D4644" s="815"/>
      <c r="E4644" s="815"/>
      <c r="F4644" s="437"/>
      <c r="G4644" s="437"/>
      <c r="H4644" s="921" t="s">
        <v>1239</v>
      </c>
      <c r="I4644" s="923" t="s">
        <v>1249</v>
      </c>
      <c r="J4644" s="925" t="s">
        <v>1250</v>
      </c>
      <c r="K4644" s="925" t="s">
        <v>1242</v>
      </c>
    </row>
    <row r="4645" spans="1:11" s="194" customFormat="1" ht="15">
      <c r="A4645" s="816"/>
      <c r="B4645" s="817"/>
      <c r="C4645" s="817"/>
      <c r="D4645" s="817"/>
      <c r="E4645" s="817"/>
      <c r="F4645" s="438"/>
      <c r="G4645" s="666"/>
      <c r="H4645" s="922"/>
      <c r="I4645" s="924"/>
      <c r="J4645" s="926"/>
      <c r="K4645" s="926"/>
    </row>
    <row r="4646" spans="1:11">
      <c r="A4646" s="439">
        <v>20002</v>
      </c>
      <c r="B4646" s="927" t="s">
        <v>1251</v>
      </c>
      <c r="C4646" s="927"/>
      <c r="D4646" s="927"/>
      <c r="E4646" s="927"/>
      <c r="F4646" s="927"/>
      <c r="G4646" s="928"/>
      <c r="H4646" s="440">
        <v>0.25</v>
      </c>
      <c r="I4646" s="441" t="s">
        <v>1252</v>
      </c>
      <c r="J4646" s="442">
        <v>24.3</v>
      </c>
      <c r="K4646" s="442">
        <v>6.07</v>
      </c>
    </row>
    <row r="4647" spans="1:11" ht="15.75" customHeight="1">
      <c r="A4647" s="443">
        <v>20003</v>
      </c>
      <c r="B4647" s="919" t="s">
        <v>1306</v>
      </c>
      <c r="C4647" s="919"/>
      <c r="D4647" s="919"/>
      <c r="E4647" s="919"/>
      <c r="F4647" s="919"/>
      <c r="G4647" s="920"/>
      <c r="H4647" s="440">
        <v>3</v>
      </c>
      <c r="I4647" s="441" t="s">
        <v>1252</v>
      </c>
      <c r="J4647" s="442">
        <v>15.22</v>
      </c>
      <c r="K4647" s="442">
        <v>45.66</v>
      </c>
    </row>
    <row r="4648" spans="1:11" ht="21.75" customHeight="1">
      <c r="A4648" s="443">
        <v>11</v>
      </c>
      <c r="B4648" s="919" t="s">
        <v>1255</v>
      </c>
      <c r="C4648" s="919"/>
      <c r="D4648" s="919"/>
      <c r="E4648" s="919"/>
      <c r="F4648" s="919"/>
      <c r="G4648" s="920"/>
      <c r="H4648" s="440">
        <v>1.1200000000000001</v>
      </c>
      <c r="I4648" s="441" t="s">
        <v>1256</v>
      </c>
      <c r="J4648" s="442">
        <v>0</v>
      </c>
      <c r="K4648" s="442">
        <v>0.56999999999999995</v>
      </c>
    </row>
    <row r="4649" spans="1:11">
      <c r="A4649" s="443">
        <v>12</v>
      </c>
      <c r="B4649" s="919" t="s">
        <v>1258</v>
      </c>
      <c r="C4649" s="919"/>
      <c r="D4649" s="919"/>
      <c r="E4649" s="919"/>
      <c r="F4649" s="919"/>
      <c r="G4649" s="920"/>
      <c r="H4649" s="440">
        <v>9.6</v>
      </c>
      <c r="I4649" s="441" t="s">
        <v>1256</v>
      </c>
      <c r="J4649" s="442">
        <v>0</v>
      </c>
      <c r="K4649" s="442">
        <v>4.96</v>
      </c>
    </row>
    <row r="4650" spans="1:11">
      <c r="A4650" s="443">
        <v>13</v>
      </c>
      <c r="B4650" s="919" t="s">
        <v>1260</v>
      </c>
      <c r="C4650" s="919"/>
      <c r="D4650" s="919"/>
      <c r="E4650" s="919"/>
      <c r="F4650" s="919"/>
      <c r="G4650" s="920"/>
      <c r="H4650" s="440">
        <v>4.79</v>
      </c>
      <c r="I4650" s="441" t="s">
        <v>1256</v>
      </c>
      <c r="J4650" s="442">
        <v>0</v>
      </c>
      <c r="K4650" s="442">
        <v>2.4700000000000002</v>
      </c>
    </row>
    <row r="4651" spans="1:11">
      <c r="A4651" s="444"/>
      <c r="B4651" s="919"/>
      <c r="C4651" s="919"/>
      <c r="D4651" s="919"/>
      <c r="E4651" s="919"/>
      <c r="F4651" s="919"/>
      <c r="G4651" s="920"/>
      <c r="H4651" s="440"/>
      <c r="I4651" s="441"/>
      <c r="J4651" s="426"/>
      <c r="K4651" s="426"/>
    </row>
    <row r="4652" spans="1:11">
      <c r="A4652" s="444"/>
      <c r="B4652" s="919"/>
      <c r="C4652" s="919"/>
      <c r="D4652" s="919"/>
      <c r="E4652" s="919"/>
      <c r="F4652" s="919"/>
      <c r="G4652" s="920"/>
      <c r="H4652" s="440"/>
      <c r="I4652" s="441"/>
      <c r="J4652" s="426"/>
      <c r="K4652" s="426"/>
    </row>
    <row r="4653" spans="1:11">
      <c r="A4653" s="445"/>
      <c r="B4653" s="879"/>
      <c r="C4653" s="879"/>
      <c r="D4653" s="879"/>
      <c r="E4653" s="879"/>
      <c r="F4653" s="879"/>
      <c r="G4653" s="880"/>
      <c r="H4653" s="446"/>
      <c r="I4653" s="447"/>
      <c r="J4653" s="434"/>
      <c r="K4653" s="434"/>
    </row>
    <row r="4654" spans="1:11" ht="15">
      <c r="A4654" s="448"/>
      <c r="C4654" s="667"/>
      <c r="D4654" s="833" t="s">
        <v>1263</v>
      </c>
      <c r="E4654" s="834"/>
      <c r="F4654" s="834"/>
      <c r="G4654" s="834"/>
      <c r="H4654" s="834"/>
      <c r="I4654" s="834"/>
      <c r="J4654" s="835"/>
      <c r="K4654" s="449">
        <v>59.73</v>
      </c>
    </row>
    <row r="4655" spans="1:11">
      <c r="A4655" s="448" t="s">
        <v>1264</v>
      </c>
      <c r="B4655" s="437"/>
      <c r="C4655" s="450">
        <v>71.95</v>
      </c>
      <c r="D4655" s="881" t="s">
        <v>1265</v>
      </c>
      <c r="E4655" s="882"/>
      <c r="F4655" s="882"/>
      <c r="G4655" s="882"/>
      <c r="H4655" s="882"/>
      <c r="I4655" s="882"/>
      <c r="J4655" s="883"/>
      <c r="K4655" s="449">
        <v>602.02</v>
      </c>
    </row>
    <row r="4656" spans="1:11">
      <c r="A4656" s="451"/>
      <c r="B4656" s="437"/>
      <c r="C4656" s="452"/>
      <c r="D4656" s="918" t="s">
        <v>1266</v>
      </c>
      <c r="E4656" s="918"/>
      <c r="F4656" s="834"/>
      <c r="G4656" s="834"/>
      <c r="H4656" s="834"/>
      <c r="I4656" s="834"/>
      <c r="J4656" s="835"/>
      <c r="K4656" s="449">
        <v>8.36</v>
      </c>
    </row>
    <row r="4657" spans="1:11">
      <c r="A4657" s="814" t="s">
        <v>1267</v>
      </c>
      <c r="B4657" s="815"/>
      <c r="C4657" s="815"/>
      <c r="D4657" s="815"/>
      <c r="E4657" s="815"/>
      <c r="F4657" s="818"/>
      <c r="G4657" s="820" t="s">
        <v>1268</v>
      </c>
      <c r="H4657" s="821"/>
      <c r="I4657" s="824" t="s">
        <v>1249</v>
      </c>
      <c r="J4657" s="813" t="s">
        <v>1269</v>
      </c>
      <c r="K4657" s="813" t="s">
        <v>1270</v>
      </c>
    </row>
    <row r="4658" spans="1:11">
      <c r="A4658" s="816"/>
      <c r="B4658" s="817"/>
      <c r="C4658" s="817"/>
      <c r="D4658" s="817"/>
      <c r="E4658" s="817"/>
      <c r="F4658" s="819"/>
      <c r="G4658" s="822"/>
      <c r="H4658" s="823"/>
      <c r="I4658" s="824"/>
      <c r="J4658" s="813"/>
      <c r="K4658" s="824"/>
    </row>
    <row r="4659" spans="1:11">
      <c r="A4659" s="443">
        <v>10082</v>
      </c>
      <c r="B4659" s="421" t="s">
        <v>1370</v>
      </c>
      <c r="C4659" s="421"/>
      <c r="D4659" s="421"/>
      <c r="E4659" s="421"/>
      <c r="F4659" s="414"/>
      <c r="G4659" s="825">
        <v>1.4666999999999999</v>
      </c>
      <c r="H4659" s="826"/>
      <c r="I4659" s="453" t="s">
        <v>1310</v>
      </c>
      <c r="J4659" s="442">
        <v>93.53</v>
      </c>
      <c r="K4659" s="418">
        <v>137.18</v>
      </c>
    </row>
    <row r="4660" spans="1:11">
      <c r="A4660" s="444"/>
      <c r="B4660" s="421"/>
      <c r="C4660" s="421"/>
      <c r="D4660" s="421"/>
      <c r="E4660" s="421"/>
      <c r="F4660" s="422"/>
      <c r="G4660" s="827"/>
      <c r="H4660" s="828"/>
      <c r="I4660" s="457"/>
      <c r="J4660" s="458"/>
      <c r="K4660" s="426"/>
    </row>
    <row r="4661" spans="1:11">
      <c r="A4661" s="444"/>
      <c r="B4661" s="421"/>
      <c r="C4661" s="421"/>
      <c r="D4661" s="421"/>
      <c r="E4661" s="421"/>
      <c r="F4661" s="422"/>
      <c r="G4661" s="827"/>
      <c r="H4661" s="828"/>
      <c r="I4661" s="457"/>
      <c r="J4661" s="458"/>
      <c r="K4661" s="426"/>
    </row>
    <row r="4662" spans="1:11">
      <c r="A4662" s="444"/>
      <c r="B4662" s="421"/>
      <c r="C4662" s="421"/>
      <c r="D4662" s="421"/>
      <c r="E4662" s="421"/>
      <c r="F4662" s="422"/>
      <c r="G4662" s="827"/>
      <c r="H4662" s="828"/>
      <c r="I4662" s="457"/>
      <c r="J4662" s="458"/>
      <c r="K4662" s="426"/>
    </row>
    <row r="4663" spans="1:11">
      <c r="A4663" s="833" t="s">
        <v>1271</v>
      </c>
      <c r="B4663" s="834"/>
      <c r="C4663" s="834"/>
      <c r="D4663" s="834"/>
      <c r="E4663" s="834"/>
      <c r="F4663" s="834"/>
      <c r="G4663" s="834"/>
      <c r="H4663" s="834"/>
      <c r="I4663" s="834"/>
      <c r="J4663" s="835"/>
      <c r="K4663" s="449">
        <v>137.18</v>
      </c>
    </row>
    <row r="4664" spans="1:11">
      <c r="A4664" s="814" t="s">
        <v>1272</v>
      </c>
      <c r="B4664" s="815"/>
      <c r="C4664" s="815"/>
      <c r="D4664" s="815"/>
      <c r="E4664" s="815"/>
      <c r="F4664" s="818"/>
      <c r="G4664" s="820" t="s">
        <v>1268</v>
      </c>
      <c r="H4664" s="821"/>
      <c r="I4664" s="824" t="s">
        <v>1249</v>
      </c>
      <c r="J4664" s="813" t="s">
        <v>1269</v>
      </c>
      <c r="K4664" s="813" t="s">
        <v>1270</v>
      </c>
    </row>
    <row r="4665" spans="1:11">
      <c r="A4665" s="816"/>
      <c r="B4665" s="817"/>
      <c r="C4665" s="817"/>
      <c r="D4665" s="817"/>
      <c r="E4665" s="817"/>
      <c r="F4665" s="819"/>
      <c r="G4665" s="822"/>
      <c r="H4665" s="823"/>
      <c r="I4665" s="824"/>
      <c r="J4665" s="813"/>
      <c r="K4665" s="824"/>
    </row>
    <row r="4666" spans="1:11">
      <c r="A4666" s="444"/>
      <c r="B4666" s="421"/>
      <c r="C4666" s="421"/>
      <c r="D4666" s="421"/>
      <c r="E4666" s="421"/>
      <c r="F4666" s="422"/>
      <c r="G4666" s="827"/>
      <c r="H4666" s="828"/>
      <c r="I4666" s="457"/>
      <c r="J4666" s="458"/>
      <c r="K4666" s="426"/>
    </row>
    <row r="4667" spans="1:11">
      <c r="A4667" s="444"/>
      <c r="B4667" s="421"/>
      <c r="C4667" s="421"/>
      <c r="D4667" s="421"/>
      <c r="E4667" s="421"/>
      <c r="F4667" s="422"/>
      <c r="G4667" s="827"/>
      <c r="H4667" s="828"/>
      <c r="I4667" s="457"/>
      <c r="J4667" s="458"/>
      <c r="K4667" s="426"/>
    </row>
    <row r="4668" spans="1:11">
      <c r="A4668" s="444"/>
      <c r="B4668" s="421"/>
      <c r="C4668" s="421"/>
      <c r="D4668" s="421"/>
      <c r="E4668" s="421"/>
      <c r="F4668" s="422"/>
      <c r="G4668" s="827"/>
      <c r="H4668" s="828"/>
      <c r="I4668" s="457"/>
      <c r="J4668" s="458"/>
      <c r="K4668" s="426"/>
    </row>
    <row r="4669" spans="1:11">
      <c r="A4669" s="445"/>
      <c r="B4669" s="429"/>
      <c r="C4669" s="429"/>
      <c r="D4669" s="429"/>
      <c r="E4669" s="429"/>
      <c r="F4669" s="430"/>
      <c r="G4669" s="831"/>
      <c r="H4669" s="832"/>
      <c r="I4669" s="460"/>
      <c r="J4669" s="461"/>
      <c r="K4669" s="434"/>
    </row>
    <row r="4670" spans="1:11">
      <c r="A4670" s="833" t="s">
        <v>1273</v>
      </c>
      <c r="B4670" s="834"/>
      <c r="C4670" s="834"/>
      <c r="D4670" s="834"/>
      <c r="E4670" s="834"/>
      <c r="F4670" s="834"/>
      <c r="G4670" s="834"/>
      <c r="H4670" s="834"/>
      <c r="I4670" s="834"/>
      <c r="J4670" s="835"/>
      <c r="K4670" s="459"/>
    </row>
    <row r="4671" spans="1:11">
      <c r="A4671" s="814" t="s">
        <v>1274</v>
      </c>
      <c r="B4671" s="815"/>
      <c r="C4671" s="815"/>
      <c r="D4671" s="815"/>
      <c r="E4671" s="815"/>
      <c r="F4671" s="818"/>
      <c r="G4671" s="820" t="s">
        <v>1268</v>
      </c>
      <c r="H4671" s="821"/>
      <c r="I4671" s="824" t="s">
        <v>1249</v>
      </c>
      <c r="J4671" s="813" t="s">
        <v>1269</v>
      </c>
      <c r="K4671" s="813" t="s">
        <v>1270</v>
      </c>
    </row>
    <row r="4672" spans="1:11">
      <c r="A4672" s="816"/>
      <c r="B4672" s="817"/>
      <c r="C4672" s="817"/>
      <c r="D4672" s="817"/>
      <c r="E4672" s="817"/>
      <c r="F4672" s="819"/>
      <c r="G4672" s="822"/>
      <c r="H4672" s="823"/>
      <c r="I4672" s="824"/>
      <c r="J4672" s="813"/>
      <c r="K4672" s="824"/>
    </row>
    <row r="4673" spans="1:11">
      <c r="A4673" s="444"/>
      <c r="B4673" s="421"/>
      <c r="C4673" s="421"/>
      <c r="D4673" s="421"/>
      <c r="E4673" s="421"/>
      <c r="F4673" s="422"/>
      <c r="G4673" s="827"/>
      <c r="H4673" s="828"/>
      <c r="I4673" s="457"/>
      <c r="J4673" s="458"/>
      <c r="K4673" s="426"/>
    </row>
    <row r="4674" spans="1:11">
      <c r="A4674" s="444"/>
      <c r="B4674" s="421"/>
      <c r="C4674" s="421"/>
      <c r="D4674" s="421"/>
      <c r="E4674" s="421"/>
      <c r="F4674" s="422"/>
      <c r="G4674" s="827"/>
      <c r="H4674" s="828"/>
      <c r="I4674" s="457"/>
      <c r="J4674" s="458"/>
      <c r="K4674" s="426"/>
    </row>
    <row r="4675" spans="1:11">
      <c r="A4675" s="444"/>
      <c r="B4675" s="421"/>
      <c r="C4675" s="421"/>
      <c r="D4675" s="421"/>
      <c r="E4675" s="421"/>
      <c r="F4675" s="422"/>
      <c r="G4675" s="827"/>
      <c r="H4675" s="828"/>
      <c r="I4675" s="457"/>
      <c r="J4675" s="458"/>
      <c r="K4675" s="426"/>
    </row>
    <row r="4676" spans="1:11">
      <c r="A4676" s="445"/>
      <c r="B4676" s="429"/>
      <c r="C4676" s="429"/>
      <c r="D4676" s="429"/>
      <c r="E4676" s="429"/>
      <c r="F4676" s="430"/>
      <c r="G4676" s="831"/>
      <c r="H4676" s="832"/>
      <c r="I4676" s="460"/>
      <c r="J4676" s="461"/>
      <c r="K4676" s="434"/>
    </row>
    <row r="4677" spans="1:11">
      <c r="A4677" s="833" t="s">
        <v>1275</v>
      </c>
      <c r="B4677" s="834"/>
      <c r="C4677" s="834"/>
      <c r="D4677" s="834"/>
      <c r="E4677" s="834"/>
      <c r="F4677" s="834"/>
      <c r="G4677" s="834"/>
      <c r="H4677" s="834"/>
      <c r="I4677" s="834"/>
      <c r="J4677" s="835"/>
      <c r="K4677" s="459"/>
    </row>
    <row r="4678" spans="1:11">
      <c r="A4678" s="814" t="s">
        <v>1276</v>
      </c>
      <c r="B4678" s="869"/>
      <c r="C4678" s="872" t="s">
        <v>1277</v>
      </c>
      <c r="D4678" s="462" t="s">
        <v>984</v>
      </c>
      <c r="E4678" s="874" t="s">
        <v>889</v>
      </c>
      <c r="F4678" s="874"/>
      <c r="G4678" s="875"/>
      <c r="H4678" s="876" t="s">
        <v>1278</v>
      </c>
      <c r="I4678" s="877"/>
      <c r="J4678" s="878"/>
      <c r="K4678" s="829" t="s">
        <v>1279</v>
      </c>
    </row>
    <row r="4679" spans="1:11">
      <c r="A4679" s="870"/>
      <c r="B4679" s="871"/>
      <c r="C4679" s="873"/>
      <c r="D4679" s="464"/>
      <c r="E4679" s="463" t="s">
        <v>1280</v>
      </c>
      <c r="F4679" s="465" t="s">
        <v>1281</v>
      </c>
      <c r="G4679" s="466" t="s">
        <v>1282</v>
      </c>
      <c r="H4679" s="463" t="s">
        <v>1280</v>
      </c>
      <c r="I4679" s="465" t="s">
        <v>1281</v>
      </c>
      <c r="J4679" s="465" t="s">
        <v>1282</v>
      </c>
      <c r="K4679" s="830"/>
    </row>
    <row r="4680" spans="1:11">
      <c r="A4680" s="467"/>
      <c r="B4680" s="414"/>
      <c r="C4680" s="468"/>
      <c r="D4680" s="469"/>
      <c r="E4680" s="470"/>
      <c r="F4680" s="471"/>
      <c r="G4680" s="472"/>
      <c r="H4680" s="456"/>
      <c r="I4680" s="456"/>
      <c r="J4680" s="473"/>
      <c r="K4680" s="455"/>
    </row>
    <row r="4681" spans="1:11">
      <c r="A4681" s="444"/>
      <c r="B4681" s="421"/>
      <c r="C4681" s="468"/>
      <c r="D4681" s="474"/>
      <c r="E4681" s="475"/>
      <c r="F4681" s="476"/>
      <c r="G4681" s="477"/>
      <c r="H4681" s="456"/>
      <c r="I4681" s="456"/>
      <c r="J4681" s="473"/>
      <c r="K4681" s="426"/>
    </row>
    <row r="4682" spans="1:11">
      <c r="A4682" s="444"/>
      <c r="B4682" s="421"/>
      <c r="C4682" s="468"/>
      <c r="D4682" s="474"/>
      <c r="E4682" s="475"/>
      <c r="F4682" s="476"/>
      <c r="G4682" s="477"/>
      <c r="H4682" s="456"/>
      <c r="I4682" s="456"/>
      <c r="J4682" s="473"/>
      <c r="K4682" s="426"/>
    </row>
    <row r="4683" spans="1:11">
      <c r="A4683" s="445"/>
      <c r="B4683" s="429"/>
      <c r="C4683" s="478"/>
      <c r="D4683" s="479"/>
      <c r="E4683" s="480"/>
      <c r="F4683" s="481"/>
      <c r="G4683" s="482"/>
      <c r="H4683" s="456"/>
      <c r="I4683" s="456"/>
      <c r="J4683" s="473"/>
      <c r="K4683" s="434"/>
    </row>
    <row r="4684" spans="1:11">
      <c r="A4684" s="811" t="s">
        <v>1283</v>
      </c>
      <c r="B4684" s="809"/>
      <c r="C4684" s="809"/>
      <c r="D4684" s="812"/>
      <c r="E4684" s="809"/>
      <c r="F4684" s="809"/>
      <c r="G4684" s="809"/>
      <c r="H4684" s="809"/>
      <c r="I4684" s="809"/>
      <c r="J4684" s="810"/>
      <c r="K4684" s="459"/>
    </row>
    <row r="4685" spans="1:11">
      <c r="A4685" s="808" t="s">
        <v>1284</v>
      </c>
      <c r="B4685" s="809"/>
      <c r="C4685" s="809"/>
      <c r="D4685" s="809"/>
      <c r="E4685" s="809"/>
      <c r="F4685" s="809"/>
      <c r="G4685" s="809"/>
      <c r="H4685" s="809"/>
      <c r="I4685" s="809"/>
      <c r="J4685" s="810"/>
      <c r="K4685" s="449">
        <v>145.54000000000002</v>
      </c>
    </row>
    <row r="4686" spans="1:11">
      <c r="A4686" s="808" t="s">
        <v>1225</v>
      </c>
      <c r="B4686" s="809"/>
      <c r="C4686" s="809"/>
      <c r="D4686" s="809"/>
      <c r="E4686" s="809"/>
      <c r="F4686" s="809"/>
      <c r="G4686" s="809"/>
      <c r="H4686" s="809"/>
      <c r="I4686" s="809"/>
      <c r="J4686" s="810"/>
      <c r="K4686" s="459"/>
    </row>
    <row r="4687" spans="1:11">
      <c r="A4687" s="808" t="s">
        <v>1285</v>
      </c>
      <c r="B4687" s="809"/>
      <c r="C4687" s="809"/>
      <c r="D4687" s="809"/>
      <c r="E4687" s="809"/>
      <c r="F4687" s="809"/>
      <c r="G4687" s="809"/>
      <c r="H4687" s="809"/>
      <c r="I4687" s="809"/>
      <c r="J4687" s="810"/>
      <c r="K4687" s="459"/>
    </row>
    <row r="4690" spans="1:11">
      <c r="A4690" s="937" t="s">
        <v>1226</v>
      </c>
      <c r="B4690" s="938"/>
      <c r="C4690" s="938"/>
      <c r="D4690" s="938"/>
      <c r="E4690" s="938"/>
      <c r="F4690" s="938"/>
      <c r="G4690" s="938"/>
      <c r="H4690" s="938"/>
      <c r="I4690" s="938"/>
      <c r="J4690" s="938"/>
      <c r="K4690" s="939"/>
    </row>
    <row r="4691" spans="1:11">
      <c r="A4691" s="393" t="s">
        <v>1227</v>
      </c>
      <c r="B4691" s="394"/>
      <c r="C4691" s="940"/>
      <c r="D4691" s="940"/>
      <c r="E4691" s="940"/>
      <c r="F4691" s="940"/>
      <c r="G4691" s="940"/>
      <c r="H4691" s="940"/>
      <c r="I4691" s="940"/>
      <c r="J4691" s="940"/>
      <c r="K4691" s="941"/>
    </row>
    <row r="4692" spans="1:11">
      <c r="A4692" s="393" t="s">
        <v>1228</v>
      </c>
      <c r="B4692" s="394"/>
      <c r="C4692" s="395" t="s">
        <v>1229</v>
      </c>
      <c r="E4692" s="942"/>
      <c r="F4692" s="942"/>
      <c r="G4692" s="942"/>
      <c r="H4692" s="397"/>
      <c r="I4692" s="395" t="s">
        <v>1230</v>
      </c>
      <c r="J4692" s="943"/>
      <c r="K4692" s="944"/>
    </row>
    <row r="4693" spans="1:11">
      <c r="A4693" s="398" t="s">
        <v>1231</v>
      </c>
      <c r="B4693" s="399" t="s">
        <v>1754</v>
      </c>
      <c r="C4693" s="400"/>
      <c r="D4693" s="400"/>
      <c r="E4693" s="400"/>
      <c r="F4693" s="400"/>
      <c r="G4693" s="400"/>
      <c r="H4693" s="400"/>
      <c r="I4693" s="400"/>
      <c r="J4693" s="400"/>
      <c r="K4693" s="401"/>
    </row>
    <row r="4694" spans="1:11">
      <c r="A4694" s="402" t="s">
        <v>1233</v>
      </c>
      <c r="B4694" s="403"/>
      <c r="D4694" s="404"/>
      <c r="E4694" s="404"/>
      <c r="F4694" s="404"/>
      <c r="G4694" s="404"/>
      <c r="H4694" s="404"/>
      <c r="I4694" s="405"/>
      <c r="J4694" s="406" t="s">
        <v>1234</v>
      </c>
      <c r="K4694" s="407"/>
    </row>
    <row r="4695" spans="1:11">
      <c r="A4695" s="929" t="s">
        <v>1366</v>
      </c>
      <c r="B4695" s="930"/>
      <c r="C4695" s="930"/>
      <c r="D4695" s="930"/>
      <c r="E4695" s="930"/>
      <c r="F4695" s="930"/>
      <c r="G4695" s="930"/>
      <c r="H4695" s="930"/>
      <c r="I4695" s="931"/>
      <c r="J4695" s="408" t="s">
        <v>1236</v>
      </c>
      <c r="K4695" s="407" t="s">
        <v>991</v>
      </c>
    </row>
    <row r="4696" spans="1:11">
      <c r="A4696" s="870" t="s">
        <v>1238</v>
      </c>
      <c r="B4696" s="932"/>
      <c r="C4696" s="815"/>
      <c r="D4696" s="815"/>
      <c r="E4696" s="869"/>
      <c r="F4696" s="409" t="s">
        <v>1239</v>
      </c>
      <c r="G4696" s="933" t="s">
        <v>1240</v>
      </c>
      <c r="H4696" s="934"/>
      <c r="I4696" s="945" t="s">
        <v>1241</v>
      </c>
      <c r="J4696" s="945"/>
      <c r="K4696" s="925" t="s">
        <v>1242</v>
      </c>
    </row>
    <row r="4697" spans="1:11">
      <c r="A4697" s="870"/>
      <c r="B4697" s="932"/>
      <c r="C4697" s="932"/>
      <c r="D4697" s="932"/>
      <c r="E4697" s="871"/>
      <c r="F4697" s="409"/>
      <c r="G4697" s="409" t="s">
        <v>1243</v>
      </c>
      <c r="H4697" s="410" t="s">
        <v>1244</v>
      </c>
      <c r="I4697" s="411" t="s">
        <v>1245</v>
      </c>
      <c r="J4697" s="411" t="s">
        <v>1244</v>
      </c>
      <c r="K4697" s="926"/>
    </row>
    <row r="4698" spans="1:11">
      <c r="A4698" s="412">
        <v>30007</v>
      </c>
      <c r="B4698" s="413" t="s">
        <v>1382</v>
      </c>
      <c r="C4698" s="413"/>
      <c r="D4698" s="413"/>
      <c r="E4698" s="414"/>
      <c r="F4698" s="415">
        <v>1</v>
      </c>
      <c r="G4698" s="416">
        <v>0.31</v>
      </c>
      <c r="H4698" s="417">
        <v>0.69</v>
      </c>
      <c r="I4698" s="426">
        <v>431.82</v>
      </c>
      <c r="J4698" s="426">
        <v>201.84</v>
      </c>
      <c r="K4698" s="419">
        <v>273.12</v>
      </c>
    </row>
    <row r="4699" spans="1:11">
      <c r="A4699" s="483">
        <v>30016</v>
      </c>
      <c r="B4699" s="421" t="s">
        <v>1546</v>
      </c>
      <c r="C4699" s="421"/>
      <c r="D4699" s="421"/>
      <c r="E4699" s="422"/>
      <c r="F4699" s="423">
        <v>1</v>
      </c>
      <c r="G4699" s="484">
        <v>0.46</v>
      </c>
      <c r="H4699" s="485">
        <v>0.54</v>
      </c>
      <c r="I4699" s="426">
        <v>217.77</v>
      </c>
      <c r="J4699" s="426">
        <v>141.66999999999999</v>
      </c>
      <c r="K4699" s="486">
        <v>176.67</v>
      </c>
    </row>
    <row r="4700" spans="1:11">
      <c r="A4700" s="483">
        <v>30043</v>
      </c>
      <c r="B4700" s="421" t="s">
        <v>1383</v>
      </c>
      <c r="C4700" s="421"/>
      <c r="D4700" s="421"/>
      <c r="E4700" s="422"/>
      <c r="F4700" s="423">
        <v>1</v>
      </c>
      <c r="G4700" s="484">
        <v>0.46</v>
      </c>
      <c r="H4700" s="485">
        <v>0.54</v>
      </c>
      <c r="I4700" s="426">
        <v>125.65</v>
      </c>
      <c r="J4700" s="426">
        <v>8.02</v>
      </c>
      <c r="K4700" s="486">
        <v>62.12</v>
      </c>
    </row>
    <row r="4701" spans="1:11" s="194" customFormat="1">
      <c r="A4701" s="420"/>
      <c r="B4701" s="421"/>
      <c r="C4701" s="421"/>
      <c r="D4701" s="421"/>
      <c r="E4701" s="422"/>
      <c r="F4701" s="423"/>
      <c r="G4701" s="424"/>
      <c r="H4701" s="425"/>
      <c r="I4701" s="426"/>
      <c r="J4701" s="426"/>
      <c r="K4701" s="427"/>
    </row>
    <row r="4702" spans="1:11" s="194" customFormat="1">
      <c r="A4702" s="420"/>
      <c r="B4702" s="421"/>
      <c r="C4702" s="421"/>
      <c r="D4702" s="421"/>
      <c r="E4702" s="422"/>
      <c r="F4702" s="423"/>
      <c r="G4702" s="424"/>
      <c r="H4702" s="425"/>
      <c r="I4702" s="426"/>
      <c r="J4702" s="426"/>
      <c r="K4702" s="427"/>
    </row>
    <row r="4703" spans="1:11" s="194" customFormat="1">
      <c r="A4703" s="420"/>
      <c r="B4703" s="421"/>
      <c r="C4703" s="421"/>
      <c r="D4703" s="421"/>
      <c r="E4703" s="422"/>
      <c r="F4703" s="423"/>
      <c r="G4703" s="424"/>
      <c r="H4703" s="425"/>
      <c r="I4703" s="426"/>
      <c r="J4703" s="426"/>
      <c r="K4703" s="427"/>
    </row>
    <row r="4704" spans="1:11" s="194" customFormat="1">
      <c r="A4704" s="420"/>
      <c r="B4704" s="421"/>
      <c r="C4704" s="421"/>
      <c r="D4704" s="421"/>
      <c r="E4704" s="422"/>
      <c r="F4704" s="423"/>
      <c r="G4704" s="424"/>
      <c r="H4704" s="425"/>
      <c r="I4704" s="426"/>
      <c r="J4704" s="426"/>
      <c r="K4704" s="427"/>
    </row>
    <row r="4705" spans="1:11" s="194" customFormat="1">
      <c r="A4705" s="428"/>
      <c r="B4705" s="429"/>
      <c r="C4705" s="429"/>
      <c r="D4705" s="429"/>
      <c r="E4705" s="430"/>
      <c r="F4705" s="431"/>
      <c r="G4705" s="432"/>
      <c r="H4705" s="433"/>
      <c r="I4705" s="434"/>
      <c r="J4705" s="434"/>
      <c r="K4705" s="435"/>
    </row>
    <row r="4706" spans="1:11" s="194" customFormat="1">
      <c r="A4706" s="935" t="s">
        <v>1247</v>
      </c>
      <c r="B4706" s="936"/>
      <c r="C4706" s="936"/>
      <c r="D4706" s="936"/>
      <c r="E4706" s="936"/>
      <c r="F4706" s="834"/>
      <c r="G4706" s="834"/>
      <c r="H4706" s="834"/>
      <c r="I4706" s="834"/>
      <c r="J4706" s="835"/>
      <c r="K4706" s="436">
        <v>511.90999999999997</v>
      </c>
    </row>
    <row r="4707" spans="1:11" s="194" customFormat="1">
      <c r="A4707" s="814" t="s">
        <v>1248</v>
      </c>
      <c r="B4707" s="815"/>
      <c r="C4707" s="815"/>
      <c r="D4707" s="815"/>
      <c r="E4707" s="815"/>
      <c r="F4707" s="437"/>
      <c r="G4707" s="437"/>
      <c r="H4707" s="921" t="s">
        <v>1239</v>
      </c>
      <c r="I4707" s="923" t="s">
        <v>1249</v>
      </c>
      <c r="J4707" s="925" t="s">
        <v>1250</v>
      </c>
      <c r="K4707" s="925" t="s">
        <v>1242</v>
      </c>
    </row>
    <row r="4708" spans="1:11" s="194" customFormat="1" ht="15">
      <c r="A4708" s="816"/>
      <c r="B4708" s="817"/>
      <c r="C4708" s="817"/>
      <c r="D4708" s="817"/>
      <c r="E4708" s="817"/>
      <c r="F4708" s="438"/>
      <c r="G4708" s="666"/>
      <c r="H4708" s="922"/>
      <c r="I4708" s="924"/>
      <c r="J4708" s="926"/>
      <c r="K4708" s="926"/>
    </row>
    <row r="4709" spans="1:11">
      <c r="A4709" s="439">
        <v>20002</v>
      </c>
      <c r="B4709" s="927" t="s">
        <v>1251</v>
      </c>
      <c r="C4709" s="927"/>
      <c r="D4709" s="927"/>
      <c r="E4709" s="927"/>
      <c r="F4709" s="927"/>
      <c r="G4709" s="928"/>
      <c r="H4709" s="440">
        <v>0.25</v>
      </c>
      <c r="I4709" s="441" t="s">
        <v>1252</v>
      </c>
      <c r="J4709" s="442">
        <v>24.3</v>
      </c>
      <c r="K4709" s="442">
        <v>6.07</v>
      </c>
    </row>
    <row r="4710" spans="1:11" ht="15.75" customHeight="1">
      <c r="A4710" s="443">
        <v>20003</v>
      </c>
      <c r="B4710" s="919" t="s">
        <v>1306</v>
      </c>
      <c r="C4710" s="919"/>
      <c r="D4710" s="919"/>
      <c r="E4710" s="919"/>
      <c r="F4710" s="919"/>
      <c r="G4710" s="920"/>
      <c r="H4710" s="440">
        <v>3</v>
      </c>
      <c r="I4710" s="441" t="s">
        <v>1252</v>
      </c>
      <c r="J4710" s="442">
        <v>15.22</v>
      </c>
      <c r="K4710" s="442">
        <v>45.66</v>
      </c>
    </row>
    <row r="4711" spans="1:11" ht="21.75" customHeight="1">
      <c r="A4711" s="443">
        <v>11</v>
      </c>
      <c r="B4711" s="919" t="s">
        <v>1255</v>
      </c>
      <c r="C4711" s="919"/>
      <c r="D4711" s="919"/>
      <c r="E4711" s="919"/>
      <c r="F4711" s="919"/>
      <c r="G4711" s="920"/>
      <c r="H4711" s="440">
        <v>1.1200000000000001</v>
      </c>
      <c r="I4711" s="441" t="s">
        <v>1256</v>
      </c>
      <c r="J4711" s="442">
        <v>0</v>
      </c>
      <c r="K4711" s="442">
        <v>0.56999999999999995</v>
      </c>
    </row>
    <row r="4712" spans="1:11">
      <c r="A4712" s="443">
        <v>12</v>
      </c>
      <c r="B4712" s="919" t="s">
        <v>1258</v>
      </c>
      <c r="C4712" s="919"/>
      <c r="D4712" s="919"/>
      <c r="E4712" s="919"/>
      <c r="F4712" s="919"/>
      <c r="G4712" s="920"/>
      <c r="H4712" s="440">
        <v>9.6</v>
      </c>
      <c r="I4712" s="441" t="s">
        <v>1256</v>
      </c>
      <c r="J4712" s="442">
        <v>0</v>
      </c>
      <c r="K4712" s="442">
        <v>4.96</v>
      </c>
    </row>
    <row r="4713" spans="1:11">
      <c r="A4713" s="443">
        <v>13</v>
      </c>
      <c r="B4713" s="919" t="s">
        <v>1260</v>
      </c>
      <c r="C4713" s="919"/>
      <c r="D4713" s="919"/>
      <c r="E4713" s="919"/>
      <c r="F4713" s="919"/>
      <c r="G4713" s="920"/>
      <c r="H4713" s="440">
        <v>4.79</v>
      </c>
      <c r="I4713" s="441" t="s">
        <v>1256</v>
      </c>
      <c r="J4713" s="442">
        <v>0</v>
      </c>
      <c r="K4713" s="442">
        <v>2.4700000000000002</v>
      </c>
    </row>
    <row r="4714" spans="1:11">
      <c r="A4714" s="444"/>
      <c r="B4714" s="919"/>
      <c r="C4714" s="919"/>
      <c r="D4714" s="919"/>
      <c r="E4714" s="919"/>
      <c r="F4714" s="919"/>
      <c r="G4714" s="920"/>
      <c r="H4714" s="440"/>
      <c r="I4714" s="441"/>
      <c r="J4714" s="426"/>
      <c r="K4714" s="426"/>
    </row>
    <row r="4715" spans="1:11">
      <c r="A4715" s="444"/>
      <c r="B4715" s="919"/>
      <c r="C4715" s="919"/>
      <c r="D4715" s="919"/>
      <c r="E4715" s="919"/>
      <c r="F4715" s="919"/>
      <c r="G4715" s="920"/>
      <c r="H4715" s="440"/>
      <c r="I4715" s="441"/>
      <c r="J4715" s="426"/>
      <c r="K4715" s="426"/>
    </row>
    <row r="4716" spans="1:11">
      <c r="A4716" s="445"/>
      <c r="B4716" s="879"/>
      <c r="C4716" s="879"/>
      <c r="D4716" s="879"/>
      <c r="E4716" s="879"/>
      <c r="F4716" s="879"/>
      <c r="G4716" s="880"/>
      <c r="H4716" s="446"/>
      <c r="I4716" s="447"/>
      <c r="J4716" s="434"/>
      <c r="K4716" s="434"/>
    </row>
    <row r="4717" spans="1:11" ht="15">
      <c r="A4717" s="448"/>
      <c r="C4717" s="667"/>
      <c r="D4717" s="833" t="s">
        <v>1263</v>
      </c>
      <c r="E4717" s="834"/>
      <c r="F4717" s="834"/>
      <c r="G4717" s="834"/>
      <c r="H4717" s="834"/>
      <c r="I4717" s="834"/>
      <c r="J4717" s="835"/>
      <c r="K4717" s="449">
        <v>59.73</v>
      </c>
    </row>
    <row r="4718" spans="1:11">
      <c r="A4718" s="448" t="s">
        <v>1264</v>
      </c>
      <c r="B4718" s="437"/>
      <c r="C4718" s="450">
        <v>69.612499999999997</v>
      </c>
      <c r="D4718" s="881" t="s">
        <v>1265</v>
      </c>
      <c r="E4718" s="882"/>
      <c r="F4718" s="882"/>
      <c r="G4718" s="882"/>
      <c r="H4718" s="882"/>
      <c r="I4718" s="882"/>
      <c r="J4718" s="883"/>
      <c r="K4718" s="449">
        <v>571.64</v>
      </c>
    </row>
    <row r="4719" spans="1:11">
      <c r="A4719" s="451"/>
      <c r="B4719" s="437"/>
      <c r="C4719" s="452"/>
      <c r="D4719" s="918" t="s">
        <v>1266</v>
      </c>
      <c r="E4719" s="918"/>
      <c r="F4719" s="834"/>
      <c r="G4719" s="834"/>
      <c r="H4719" s="834"/>
      <c r="I4719" s="834"/>
      <c r="J4719" s="835"/>
      <c r="K4719" s="449">
        <v>8.2100000000000009</v>
      </c>
    </row>
    <row r="4720" spans="1:11">
      <c r="A4720" s="814" t="s">
        <v>1267</v>
      </c>
      <c r="B4720" s="815"/>
      <c r="C4720" s="815"/>
      <c r="D4720" s="815"/>
      <c r="E4720" s="815"/>
      <c r="F4720" s="818"/>
      <c r="G4720" s="820" t="s">
        <v>1268</v>
      </c>
      <c r="H4720" s="821"/>
      <c r="I4720" s="824" t="s">
        <v>1249</v>
      </c>
      <c r="J4720" s="813" t="s">
        <v>1269</v>
      </c>
      <c r="K4720" s="813" t="s">
        <v>1270</v>
      </c>
    </row>
    <row r="4721" spans="1:11">
      <c r="A4721" s="816"/>
      <c r="B4721" s="817"/>
      <c r="C4721" s="817"/>
      <c r="D4721" s="817"/>
      <c r="E4721" s="817"/>
      <c r="F4721" s="819"/>
      <c r="G4721" s="822"/>
      <c r="H4721" s="823"/>
      <c r="I4721" s="824"/>
      <c r="J4721" s="813"/>
      <c r="K4721" s="824"/>
    </row>
    <row r="4722" spans="1:11">
      <c r="A4722" s="443">
        <v>10010</v>
      </c>
      <c r="B4722" s="421" t="s">
        <v>1061</v>
      </c>
      <c r="C4722" s="421"/>
      <c r="D4722" s="421"/>
      <c r="E4722" s="421"/>
      <c r="F4722" s="414"/>
      <c r="G4722" s="825">
        <v>41.26</v>
      </c>
      <c r="H4722" s="826"/>
      <c r="I4722" s="453" t="s">
        <v>1295</v>
      </c>
      <c r="J4722" s="442">
        <v>0.65</v>
      </c>
      <c r="K4722" s="418">
        <v>26.81</v>
      </c>
    </row>
    <row r="4723" spans="1:11">
      <c r="A4723" s="443">
        <v>10082</v>
      </c>
      <c r="B4723" s="421" t="s">
        <v>1370</v>
      </c>
      <c r="C4723" s="421"/>
      <c r="D4723" s="421"/>
      <c r="E4723" s="421"/>
      <c r="F4723" s="422"/>
      <c r="G4723" s="827">
        <v>0.55010000000000003</v>
      </c>
      <c r="H4723" s="828"/>
      <c r="I4723" s="457" t="s">
        <v>1310</v>
      </c>
      <c r="J4723" s="442">
        <v>93.53</v>
      </c>
      <c r="K4723" s="442">
        <v>51.45</v>
      </c>
    </row>
    <row r="4724" spans="1:11">
      <c r="A4724" s="444"/>
      <c r="B4724" s="421"/>
      <c r="C4724" s="421"/>
      <c r="D4724" s="421"/>
      <c r="E4724" s="421"/>
      <c r="F4724" s="422"/>
      <c r="G4724" s="827"/>
      <c r="H4724" s="828"/>
      <c r="I4724" s="457"/>
      <c r="J4724" s="458"/>
      <c r="K4724" s="426"/>
    </row>
    <row r="4725" spans="1:11">
      <c r="A4725" s="444"/>
      <c r="B4725" s="421"/>
      <c r="C4725" s="421"/>
      <c r="D4725" s="421"/>
      <c r="E4725" s="421"/>
      <c r="F4725" s="422"/>
      <c r="G4725" s="827"/>
      <c r="H4725" s="828"/>
      <c r="I4725" s="457"/>
      <c r="J4725" s="458"/>
      <c r="K4725" s="426"/>
    </row>
    <row r="4726" spans="1:11">
      <c r="A4726" s="833" t="s">
        <v>1271</v>
      </c>
      <c r="B4726" s="834"/>
      <c r="C4726" s="834"/>
      <c r="D4726" s="834"/>
      <c r="E4726" s="834"/>
      <c r="F4726" s="834"/>
      <c r="G4726" s="834"/>
      <c r="H4726" s="834"/>
      <c r="I4726" s="834"/>
      <c r="J4726" s="835"/>
      <c r="K4726" s="449">
        <v>78.260000000000005</v>
      </c>
    </row>
    <row r="4727" spans="1:11">
      <c r="A4727" s="814" t="s">
        <v>1272</v>
      </c>
      <c r="B4727" s="815"/>
      <c r="C4727" s="815"/>
      <c r="D4727" s="815"/>
      <c r="E4727" s="815"/>
      <c r="F4727" s="818"/>
      <c r="G4727" s="820" t="s">
        <v>1268</v>
      </c>
      <c r="H4727" s="821"/>
      <c r="I4727" s="824" t="s">
        <v>1249</v>
      </c>
      <c r="J4727" s="813" t="s">
        <v>1269</v>
      </c>
      <c r="K4727" s="813" t="s">
        <v>1270</v>
      </c>
    </row>
    <row r="4728" spans="1:11">
      <c r="A4728" s="816"/>
      <c r="B4728" s="817"/>
      <c r="C4728" s="817"/>
      <c r="D4728" s="817"/>
      <c r="E4728" s="817"/>
      <c r="F4728" s="819"/>
      <c r="G4728" s="822"/>
      <c r="H4728" s="823"/>
      <c r="I4728" s="824"/>
      <c r="J4728" s="813"/>
      <c r="K4728" s="824"/>
    </row>
    <row r="4729" spans="1:11">
      <c r="A4729" s="444"/>
      <c r="B4729" s="421"/>
      <c r="C4729" s="421"/>
      <c r="D4729" s="421"/>
      <c r="E4729" s="421"/>
      <c r="F4729" s="422"/>
      <c r="G4729" s="827"/>
      <c r="H4729" s="828"/>
      <c r="I4729" s="457"/>
      <c r="J4729" s="458"/>
      <c r="K4729" s="426"/>
    </row>
    <row r="4730" spans="1:11">
      <c r="A4730" s="444"/>
      <c r="B4730" s="421"/>
      <c r="C4730" s="421"/>
      <c r="D4730" s="421"/>
      <c r="E4730" s="421"/>
      <c r="F4730" s="422"/>
      <c r="G4730" s="827"/>
      <c r="H4730" s="828"/>
      <c r="I4730" s="457"/>
      <c r="J4730" s="458"/>
      <c r="K4730" s="426"/>
    </row>
    <row r="4731" spans="1:11">
      <c r="A4731" s="444"/>
      <c r="B4731" s="421"/>
      <c r="C4731" s="421"/>
      <c r="D4731" s="421"/>
      <c r="E4731" s="421"/>
      <c r="F4731" s="422"/>
      <c r="G4731" s="827"/>
      <c r="H4731" s="828"/>
      <c r="I4731" s="457"/>
      <c r="J4731" s="458"/>
      <c r="K4731" s="426"/>
    </row>
    <row r="4732" spans="1:11">
      <c r="A4732" s="445"/>
      <c r="B4732" s="429"/>
      <c r="C4732" s="429"/>
      <c r="D4732" s="429"/>
      <c r="E4732" s="429"/>
      <c r="F4732" s="430"/>
      <c r="G4732" s="831"/>
      <c r="H4732" s="832"/>
      <c r="I4732" s="460"/>
      <c r="J4732" s="461"/>
      <c r="K4732" s="434"/>
    </row>
    <row r="4733" spans="1:11">
      <c r="A4733" s="833" t="s">
        <v>1273</v>
      </c>
      <c r="B4733" s="834"/>
      <c r="C4733" s="834"/>
      <c r="D4733" s="834"/>
      <c r="E4733" s="834"/>
      <c r="F4733" s="834"/>
      <c r="G4733" s="834"/>
      <c r="H4733" s="834"/>
      <c r="I4733" s="834"/>
      <c r="J4733" s="835"/>
      <c r="K4733" s="459"/>
    </row>
    <row r="4734" spans="1:11">
      <c r="A4734" s="814" t="s">
        <v>1274</v>
      </c>
      <c r="B4734" s="815"/>
      <c r="C4734" s="815"/>
      <c r="D4734" s="815"/>
      <c r="E4734" s="815"/>
      <c r="F4734" s="818"/>
      <c r="G4734" s="820" t="s">
        <v>1268</v>
      </c>
      <c r="H4734" s="821"/>
      <c r="I4734" s="824" t="s">
        <v>1249</v>
      </c>
      <c r="J4734" s="813" t="s">
        <v>1269</v>
      </c>
      <c r="K4734" s="813" t="s">
        <v>1270</v>
      </c>
    </row>
    <row r="4735" spans="1:11">
      <c r="A4735" s="816"/>
      <c r="B4735" s="817"/>
      <c r="C4735" s="817"/>
      <c r="D4735" s="817"/>
      <c r="E4735" s="817"/>
      <c r="F4735" s="819"/>
      <c r="G4735" s="822"/>
      <c r="H4735" s="823"/>
      <c r="I4735" s="824"/>
      <c r="J4735" s="813"/>
      <c r="K4735" s="824"/>
    </row>
    <row r="4736" spans="1:11">
      <c r="A4736" s="444"/>
      <c r="B4736" s="421"/>
      <c r="C4736" s="421"/>
      <c r="D4736" s="421"/>
      <c r="E4736" s="421"/>
      <c r="F4736" s="422"/>
      <c r="G4736" s="827"/>
      <c r="H4736" s="828"/>
      <c r="I4736" s="457"/>
      <c r="J4736" s="458"/>
      <c r="K4736" s="426"/>
    </row>
    <row r="4737" spans="1:11">
      <c r="A4737" s="444"/>
      <c r="B4737" s="421"/>
      <c r="C4737" s="421"/>
      <c r="D4737" s="421"/>
      <c r="E4737" s="421"/>
      <c r="F4737" s="422"/>
      <c r="G4737" s="827"/>
      <c r="H4737" s="828"/>
      <c r="I4737" s="457"/>
      <c r="J4737" s="458"/>
      <c r="K4737" s="426"/>
    </row>
    <row r="4738" spans="1:11">
      <c r="A4738" s="444"/>
      <c r="B4738" s="421"/>
      <c r="C4738" s="421"/>
      <c r="D4738" s="421"/>
      <c r="E4738" s="421"/>
      <c r="F4738" s="422"/>
      <c r="G4738" s="827"/>
      <c r="H4738" s="828"/>
      <c r="I4738" s="457"/>
      <c r="J4738" s="458"/>
      <c r="K4738" s="426"/>
    </row>
    <row r="4739" spans="1:11">
      <c r="A4739" s="445"/>
      <c r="B4739" s="429"/>
      <c r="C4739" s="429"/>
      <c r="D4739" s="429"/>
      <c r="E4739" s="429"/>
      <c r="F4739" s="430"/>
      <c r="G4739" s="831"/>
      <c r="H4739" s="832"/>
      <c r="I4739" s="460"/>
      <c r="J4739" s="461"/>
      <c r="K4739" s="434"/>
    </row>
    <row r="4740" spans="1:11">
      <c r="A4740" s="833" t="s">
        <v>1275</v>
      </c>
      <c r="B4740" s="834"/>
      <c r="C4740" s="834"/>
      <c r="D4740" s="834"/>
      <c r="E4740" s="834"/>
      <c r="F4740" s="834"/>
      <c r="G4740" s="834"/>
      <c r="H4740" s="834"/>
      <c r="I4740" s="834"/>
      <c r="J4740" s="835"/>
      <c r="K4740" s="459"/>
    </row>
    <row r="4741" spans="1:11">
      <c r="A4741" s="814" t="s">
        <v>1276</v>
      </c>
      <c r="B4741" s="869"/>
      <c r="C4741" s="872" t="s">
        <v>1277</v>
      </c>
      <c r="D4741" s="462" t="s">
        <v>984</v>
      </c>
      <c r="E4741" s="874" t="s">
        <v>889</v>
      </c>
      <c r="F4741" s="874"/>
      <c r="G4741" s="875"/>
      <c r="H4741" s="876" t="s">
        <v>1278</v>
      </c>
      <c r="I4741" s="877"/>
      <c r="J4741" s="878"/>
      <c r="K4741" s="829" t="s">
        <v>1279</v>
      </c>
    </row>
    <row r="4742" spans="1:11">
      <c r="A4742" s="870"/>
      <c r="B4742" s="871"/>
      <c r="C4742" s="873"/>
      <c r="D4742" s="464"/>
      <c r="E4742" s="463" t="s">
        <v>1280</v>
      </c>
      <c r="F4742" s="465" t="s">
        <v>1281</v>
      </c>
      <c r="G4742" s="466" t="s">
        <v>1282</v>
      </c>
      <c r="H4742" s="463" t="s">
        <v>1280</v>
      </c>
      <c r="I4742" s="465" t="s">
        <v>1281</v>
      </c>
      <c r="J4742" s="465" t="s">
        <v>1282</v>
      </c>
      <c r="K4742" s="830"/>
    </row>
    <row r="4743" spans="1:11">
      <c r="A4743" s="467"/>
      <c r="B4743" s="414"/>
      <c r="C4743" s="468"/>
      <c r="D4743" s="469"/>
      <c r="E4743" s="470"/>
      <c r="F4743" s="471"/>
      <c r="G4743" s="472"/>
      <c r="H4743" s="456"/>
      <c r="I4743" s="456"/>
      <c r="J4743" s="473"/>
      <c r="K4743" s="455"/>
    </row>
    <row r="4744" spans="1:11">
      <c r="A4744" s="444"/>
      <c r="B4744" s="421"/>
      <c r="C4744" s="468"/>
      <c r="D4744" s="474"/>
      <c r="E4744" s="475"/>
      <c r="F4744" s="476"/>
      <c r="G4744" s="477"/>
      <c r="H4744" s="456"/>
      <c r="I4744" s="456"/>
      <c r="J4744" s="473"/>
      <c r="K4744" s="426"/>
    </row>
    <row r="4745" spans="1:11">
      <c r="A4745" s="444"/>
      <c r="B4745" s="421"/>
      <c r="C4745" s="468"/>
      <c r="D4745" s="474"/>
      <c r="E4745" s="475"/>
      <c r="F4745" s="476"/>
      <c r="G4745" s="477"/>
      <c r="H4745" s="456"/>
      <c r="I4745" s="456"/>
      <c r="J4745" s="473"/>
      <c r="K4745" s="426"/>
    </row>
    <row r="4746" spans="1:11">
      <c r="A4746" s="445"/>
      <c r="B4746" s="429"/>
      <c r="C4746" s="478"/>
      <c r="D4746" s="479"/>
      <c r="E4746" s="480"/>
      <c r="F4746" s="481"/>
      <c r="G4746" s="482"/>
      <c r="H4746" s="456"/>
      <c r="I4746" s="456"/>
      <c r="J4746" s="473"/>
      <c r="K4746" s="434"/>
    </row>
    <row r="4747" spans="1:11">
      <c r="A4747" s="811" t="s">
        <v>1283</v>
      </c>
      <c r="B4747" s="809"/>
      <c r="C4747" s="809"/>
      <c r="D4747" s="812"/>
      <c r="E4747" s="809"/>
      <c r="F4747" s="809"/>
      <c r="G4747" s="809"/>
      <c r="H4747" s="809"/>
      <c r="I4747" s="809"/>
      <c r="J4747" s="810"/>
      <c r="K4747" s="459"/>
    </row>
    <row r="4748" spans="1:11">
      <c r="A4748" s="808" t="s">
        <v>1284</v>
      </c>
      <c r="B4748" s="809"/>
      <c r="C4748" s="809"/>
      <c r="D4748" s="809"/>
      <c r="E4748" s="809"/>
      <c r="F4748" s="809"/>
      <c r="G4748" s="809"/>
      <c r="H4748" s="809"/>
      <c r="I4748" s="809"/>
      <c r="J4748" s="810"/>
      <c r="K4748" s="449">
        <v>86.47</v>
      </c>
    </row>
    <row r="4749" spans="1:11">
      <c r="A4749" s="808" t="s">
        <v>1225</v>
      </c>
      <c r="B4749" s="809"/>
      <c r="C4749" s="809"/>
      <c r="D4749" s="809"/>
      <c r="E4749" s="809"/>
      <c r="F4749" s="809"/>
      <c r="G4749" s="809"/>
      <c r="H4749" s="809"/>
      <c r="I4749" s="809"/>
      <c r="J4749" s="810"/>
      <c r="K4749" s="459"/>
    </row>
    <row r="4750" spans="1:11">
      <c r="A4750" s="808" t="s">
        <v>1285</v>
      </c>
      <c r="B4750" s="809"/>
      <c r="C4750" s="809"/>
      <c r="D4750" s="809"/>
      <c r="E4750" s="809"/>
      <c r="F4750" s="809"/>
      <c r="G4750" s="809"/>
      <c r="H4750" s="809"/>
      <c r="I4750" s="809"/>
      <c r="J4750" s="810"/>
      <c r="K4750" s="459"/>
    </row>
    <row r="4753" spans="1:11">
      <c r="A4753" s="937" t="s">
        <v>1226</v>
      </c>
      <c r="B4753" s="938"/>
      <c r="C4753" s="938"/>
      <c r="D4753" s="938"/>
      <c r="E4753" s="938"/>
      <c r="F4753" s="938"/>
      <c r="G4753" s="938"/>
      <c r="H4753" s="938"/>
      <c r="I4753" s="938"/>
      <c r="J4753" s="938"/>
      <c r="K4753" s="939"/>
    </row>
    <row r="4754" spans="1:11">
      <c r="A4754" s="393" t="s">
        <v>1227</v>
      </c>
      <c r="B4754" s="394"/>
      <c r="C4754" s="940"/>
      <c r="D4754" s="940"/>
      <c r="E4754" s="940"/>
      <c r="F4754" s="940"/>
      <c r="G4754" s="940"/>
      <c r="H4754" s="940"/>
      <c r="I4754" s="940"/>
      <c r="J4754" s="940"/>
      <c r="K4754" s="941"/>
    </row>
    <row r="4755" spans="1:11">
      <c r="A4755" s="393" t="s">
        <v>1228</v>
      </c>
      <c r="B4755" s="394"/>
      <c r="C4755" s="395" t="s">
        <v>1229</v>
      </c>
      <c r="E4755" s="942"/>
      <c r="F4755" s="942"/>
      <c r="G4755" s="942"/>
      <c r="H4755" s="397"/>
      <c r="I4755" s="395" t="s">
        <v>1230</v>
      </c>
      <c r="J4755" s="943"/>
      <c r="K4755" s="944"/>
    </row>
    <row r="4756" spans="1:11">
      <c r="A4756" s="398" t="s">
        <v>1231</v>
      </c>
      <c r="B4756" s="399" t="s">
        <v>1547</v>
      </c>
      <c r="C4756" s="400"/>
      <c r="D4756" s="400"/>
      <c r="E4756" s="400"/>
      <c r="F4756" s="400"/>
      <c r="G4756" s="400"/>
      <c r="H4756" s="400"/>
      <c r="I4756" s="400"/>
      <c r="J4756" s="400"/>
      <c r="K4756" s="401"/>
    </row>
    <row r="4757" spans="1:11">
      <c r="A4757" s="402" t="s">
        <v>1233</v>
      </c>
      <c r="B4757" s="403"/>
      <c r="D4757" s="404"/>
      <c r="E4757" s="404"/>
      <c r="F4757" s="404"/>
      <c r="G4757" s="404"/>
      <c r="H4757" s="404"/>
      <c r="I4757" s="405"/>
      <c r="J4757" s="406" t="s">
        <v>1234</v>
      </c>
      <c r="K4757" s="407"/>
    </row>
    <row r="4758" spans="1:11">
      <c r="A4758" s="929" t="s">
        <v>1526</v>
      </c>
      <c r="B4758" s="930"/>
      <c r="C4758" s="930"/>
      <c r="D4758" s="930"/>
      <c r="E4758" s="930"/>
      <c r="F4758" s="930"/>
      <c r="G4758" s="930"/>
      <c r="H4758" s="930"/>
      <c r="I4758" s="931"/>
      <c r="J4758" s="408" t="s">
        <v>1236</v>
      </c>
      <c r="K4758" s="407" t="s">
        <v>1310</v>
      </c>
    </row>
    <row r="4759" spans="1:11">
      <c r="A4759" s="870" t="s">
        <v>1238</v>
      </c>
      <c r="B4759" s="932"/>
      <c r="C4759" s="815"/>
      <c r="D4759" s="815"/>
      <c r="E4759" s="869"/>
      <c r="F4759" s="409" t="s">
        <v>1239</v>
      </c>
      <c r="G4759" s="933" t="s">
        <v>1240</v>
      </c>
      <c r="H4759" s="934"/>
      <c r="I4759" s="830" t="s">
        <v>1241</v>
      </c>
      <c r="J4759" s="830"/>
      <c r="K4759" s="925" t="s">
        <v>1242</v>
      </c>
    </row>
    <row r="4760" spans="1:11">
      <c r="A4760" s="870"/>
      <c r="B4760" s="932"/>
      <c r="C4760" s="932"/>
      <c r="D4760" s="932"/>
      <c r="E4760" s="871"/>
      <c r="F4760" s="409"/>
      <c r="G4760" s="409" t="s">
        <v>1243</v>
      </c>
      <c r="H4760" s="410" t="s">
        <v>1244</v>
      </c>
      <c r="I4760" s="497" t="s">
        <v>1245</v>
      </c>
      <c r="J4760" s="497" t="s">
        <v>1244</v>
      </c>
      <c r="K4760" s="926"/>
    </row>
    <row r="4761" spans="1:11" ht="23.25" customHeight="1">
      <c r="A4761" s="412">
        <v>30033</v>
      </c>
      <c r="B4761" s="413" t="s">
        <v>1380</v>
      </c>
      <c r="C4761" s="413"/>
      <c r="D4761" s="413"/>
      <c r="E4761" s="414"/>
      <c r="F4761" s="415">
        <v>4</v>
      </c>
      <c r="G4761" s="416">
        <v>0.88</v>
      </c>
      <c r="H4761" s="417">
        <v>0.12</v>
      </c>
      <c r="I4761" s="426">
        <v>0.7</v>
      </c>
      <c r="J4761" s="426">
        <v>0.48</v>
      </c>
      <c r="K4761" s="419">
        <v>2.64</v>
      </c>
    </row>
    <row r="4762" spans="1:11">
      <c r="A4762" s="483">
        <v>30180</v>
      </c>
      <c r="B4762" s="421" t="s">
        <v>1516</v>
      </c>
      <c r="C4762" s="421"/>
      <c r="D4762" s="421"/>
      <c r="E4762" s="422"/>
      <c r="F4762" s="423">
        <v>1</v>
      </c>
      <c r="G4762" s="484">
        <v>1</v>
      </c>
      <c r="H4762" s="485">
        <v>0</v>
      </c>
      <c r="I4762" s="426">
        <v>22.98</v>
      </c>
      <c r="J4762" s="426">
        <v>3.53</v>
      </c>
      <c r="K4762" s="486">
        <v>22.98</v>
      </c>
    </row>
    <row r="4763" spans="1:11">
      <c r="A4763" s="483">
        <v>30185</v>
      </c>
      <c r="B4763" s="421" t="s">
        <v>1517</v>
      </c>
      <c r="C4763" s="421"/>
      <c r="D4763" s="421"/>
      <c r="E4763" s="422"/>
      <c r="F4763" s="423">
        <v>3</v>
      </c>
      <c r="G4763" s="484">
        <v>0.41</v>
      </c>
      <c r="H4763" s="485">
        <v>0.59</v>
      </c>
      <c r="I4763" s="426">
        <v>1.79</v>
      </c>
      <c r="J4763" s="426">
        <v>1.22</v>
      </c>
      <c r="K4763" s="486">
        <v>4.32</v>
      </c>
    </row>
    <row r="4764" spans="1:11" s="194" customFormat="1">
      <c r="A4764" s="420"/>
      <c r="B4764" s="421"/>
      <c r="C4764" s="421"/>
      <c r="D4764" s="421"/>
      <c r="E4764" s="422"/>
      <c r="F4764" s="423"/>
      <c r="G4764" s="424"/>
      <c r="H4764" s="425"/>
      <c r="I4764" s="426"/>
      <c r="J4764" s="426"/>
      <c r="K4764" s="427"/>
    </row>
    <row r="4765" spans="1:11" s="194" customFormat="1">
      <c r="A4765" s="420"/>
      <c r="B4765" s="421"/>
      <c r="C4765" s="421"/>
      <c r="D4765" s="421"/>
      <c r="E4765" s="422"/>
      <c r="F4765" s="423"/>
      <c r="G4765" s="424"/>
      <c r="H4765" s="425"/>
      <c r="I4765" s="426"/>
      <c r="J4765" s="426"/>
      <c r="K4765" s="427"/>
    </row>
    <row r="4766" spans="1:11" s="194" customFormat="1">
      <c r="A4766" s="420"/>
      <c r="B4766" s="421"/>
      <c r="C4766" s="421"/>
      <c r="D4766" s="421"/>
      <c r="E4766" s="422"/>
      <c r="F4766" s="423"/>
      <c r="G4766" s="424"/>
      <c r="H4766" s="425"/>
      <c r="I4766" s="426"/>
      <c r="J4766" s="426"/>
      <c r="K4766" s="427"/>
    </row>
    <row r="4767" spans="1:11" s="194" customFormat="1">
      <c r="A4767" s="420"/>
      <c r="B4767" s="421"/>
      <c r="C4767" s="421"/>
      <c r="D4767" s="421"/>
      <c r="E4767" s="422"/>
      <c r="F4767" s="423"/>
      <c r="G4767" s="424"/>
      <c r="H4767" s="425"/>
      <c r="I4767" s="426"/>
      <c r="J4767" s="426"/>
      <c r="K4767" s="427"/>
    </row>
    <row r="4768" spans="1:11" s="194" customFormat="1">
      <c r="A4768" s="428"/>
      <c r="B4768" s="429"/>
      <c r="C4768" s="429"/>
      <c r="D4768" s="429"/>
      <c r="E4768" s="430"/>
      <c r="F4768" s="431"/>
      <c r="G4768" s="432"/>
      <c r="H4768" s="433"/>
      <c r="I4768" s="434"/>
      <c r="J4768" s="434"/>
      <c r="K4768" s="435"/>
    </row>
    <row r="4769" spans="1:11" s="194" customFormat="1">
      <c r="A4769" s="935" t="s">
        <v>1247</v>
      </c>
      <c r="B4769" s="936"/>
      <c r="C4769" s="936"/>
      <c r="D4769" s="936"/>
      <c r="E4769" s="936"/>
      <c r="F4769" s="834"/>
      <c r="G4769" s="834"/>
      <c r="H4769" s="834"/>
      <c r="I4769" s="834"/>
      <c r="J4769" s="835"/>
      <c r="K4769" s="436">
        <v>29.94</v>
      </c>
    </row>
    <row r="4770" spans="1:11" s="194" customFormat="1">
      <c r="A4770" s="814" t="s">
        <v>1248</v>
      </c>
      <c r="B4770" s="815"/>
      <c r="C4770" s="815"/>
      <c r="D4770" s="815"/>
      <c r="E4770" s="815"/>
      <c r="F4770" s="437"/>
      <c r="G4770" s="437"/>
      <c r="H4770" s="921" t="s">
        <v>1239</v>
      </c>
      <c r="I4770" s="923" t="s">
        <v>1249</v>
      </c>
      <c r="J4770" s="925" t="s">
        <v>1250</v>
      </c>
      <c r="K4770" s="925" t="s">
        <v>1242</v>
      </c>
    </row>
    <row r="4771" spans="1:11" s="194" customFormat="1" ht="15">
      <c r="A4771" s="816"/>
      <c r="B4771" s="817"/>
      <c r="C4771" s="817"/>
      <c r="D4771" s="817"/>
      <c r="E4771" s="817"/>
      <c r="F4771" s="438"/>
      <c r="G4771" s="666"/>
      <c r="H4771" s="922"/>
      <c r="I4771" s="924"/>
      <c r="J4771" s="926"/>
      <c r="K4771" s="926"/>
    </row>
    <row r="4772" spans="1:11">
      <c r="A4772" s="439">
        <v>20002</v>
      </c>
      <c r="B4772" s="927" t="s">
        <v>1251</v>
      </c>
      <c r="C4772" s="927"/>
      <c r="D4772" s="927"/>
      <c r="E4772" s="927"/>
      <c r="F4772" s="927"/>
      <c r="G4772" s="928"/>
      <c r="H4772" s="440">
        <v>1</v>
      </c>
      <c r="I4772" s="441" t="s">
        <v>1252</v>
      </c>
      <c r="J4772" s="442">
        <v>24.3</v>
      </c>
      <c r="K4772" s="442">
        <v>24.3</v>
      </c>
    </row>
    <row r="4773" spans="1:11" ht="15.75" customHeight="1">
      <c r="A4773" s="443">
        <v>20031</v>
      </c>
      <c r="B4773" s="919" t="s">
        <v>1253</v>
      </c>
      <c r="C4773" s="919"/>
      <c r="D4773" s="919"/>
      <c r="E4773" s="919"/>
      <c r="F4773" s="919"/>
      <c r="G4773" s="920"/>
      <c r="H4773" s="440">
        <v>9</v>
      </c>
      <c r="I4773" s="441" t="s">
        <v>1252</v>
      </c>
      <c r="J4773" s="442">
        <v>13.64</v>
      </c>
      <c r="K4773" s="442">
        <v>122.76</v>
      </c>
    </row>
    <row r="4774" spans="1:11" ht="21.75" customHeight="1">
      <c r="A4774" s="443">
        <v>20017</v>
      </c>
      <c r="B4774" s="919" t="s">
        <v>1413</v>
      </c>
      <c r="C4774" s="919"/>
      <c r="D4774" s="919"/>
      <c r="E4774" s="919"/>
      <c r="F4774" s="919"/>
      <c r="G4774" s="920"/>
      <c r="H4774" s="440">
        <v>1</v>
      </c>
      <c r="I4774" s="441" t="s">
        <v>1252</v>
      </c>
      <c r="J4774" s="442">
        <v>20.190000000000001</v>
      </c>
      <c r="K4774" s="442">
        <v>20.190000000000001</v>
      </c>
    </row>
    <row r="4775" spans="1:11">
      <c r="A4775" s="443">
        <v>20000</v>
      </c>
      <c r="B4775" s="919" t="s">
        <v>1519</v>
      </c>
      <c r="C4775" s="919"/>
      <c r="D4775" s="919"/>
      <c r="E4775" s="919"/>
      <c r="F4775" s="919"/>
      <c r="G4775" s="920"/>
      <c r="H4775" s="440">
        <v>1</v>
      </c>
      <c r="I4775" s="441" t="s">
        <v>1520</v>
      </c>
      <c r="J4775" s="442">
        <v>19.559999999999999</v>
      </c>
      <c r="K4775" s="442">
        <v>19.559999999999999</v>
      </c>
    </row>
    <row r="4776" spans="1:11">
      <c r="A4776" s="443">
        <v>11</v>
      </c>
      <c r="B4776" s="919" t="s">
        <v>1255</v>
      </c>
      <c r="C4776" s="919"/>
      <c r="D4776" s="919"/>
      <c r="E4776" s="919"/>
      <c r="F4776" s="919"/>
      <c r="G4776" s="920"/>
      <c r="H4776" s="440">
        <v>1.1200000000000001</v>
      </c>
      <c r="I4776" s="441" t="s">
        <v>1256</v>
      </c>
      <c r="J4776" s="442">
        <v>0</v>
      </c>
      <c r="K4776" s="442">
        <v>2.09</v>
      </c>
    </row>
    <row r="4777" spans="1:11">
      <c r="A4777" s="443">
        <v>12</v>
      </c>
      <c r="B4777" s="919" t="s">
        <v>1258</v>
      </c>
      <c r="C4777" s="919"/>
      <c r="D4777" s="919"/>
      <c r="E4777" s="919"/>
      <c r="F4777" s="919"/>
      <c r="G4777" s="920"/>
      <c r="H4777" s="440">
        <v>9.6</v>
      </c>
      <c r="I4777" s="441" t="s">
        <v>1256</v>
      </c>
      <c r="J4777" s="442">
        <v>0</v>
      </c>
      <c r="K4777" s="442">
        <v>17.93</v>
      </c>
    </row>
    <row r="4778" spans="1:11">
      <c r="A4778" s="443">
        <v>13</v>
      </c>
      <c r="B4778" s="919" t="s">
        <v>1260</v>
      </c>
      <c r="C4778" s="919"/>
      <c r="D4778" s="919"/>
      <c r="E4778" s="919"/>
      <c r="F4778" s="919"/>
      <c r="G4778" s="920"/>
      <c r="H4778" s="440">
        <v>4.79</v>
      </c>
      <c r="I4778" s="441" t="s">
        <v>1256</v>
      </c>
      <c r="J4778" s="442">
        <v>0</v>
      </c>
      <c r="K4778" s="442">
        <v>8.94</v>
      </c>
    </row>
    <row r="4779" spans="1:11">
      <c r="A4779" s="443">
        <v>14</v>
      </c>
      <c r="B4779" s="919" t="s">
        <v>1262</v>
      </c>
      <c r="C4779" s="919"/>
      <c r="D4779" s="919"/>
      <c r="E4779" s="919"/>
      <c r="F4779" s="919"/>
      <c r="G4779" s="920"/>
      <c r="H4779" s="440">
        <v>5</v>
      </c>
      <c r="I4779" s="441" t="s">
        <v>1256</v>
      </c>
      <c r="J4779" s="442">
        <v>0</v>
      </c>
      <c r="K4779" s="442">
        <v>9.34</v>
      </c>
    </row>
    <row r="4780" spans="1:11">
      <c r="A4780" s="445"/>
      <c r="B4780" s="879"/>
      <c r="C4780" s="879"/>
      <c r="D4780" s="879"/>
      <c r="E4780" s="879"/>
      <c r="F4780" s="879"/>
      <c r="G4780" s="880"/>
      <c r="H4780" s="446"/>
      <c r="I4780" s="447"/>
      <c r="J4780" s="434"/>
      <c r="K4780" s="434"/>
    </row>
    <row r="4781" spans="1:11" ht="15">
      <c r="A4781" s="448"/>
      <c r="C4781" s="667"/>
      <c r="D4781" s="833" t="s">
        <v>1263</v>
      </c>
      <c r="E4781" s="834"/>
      <c r="F4781" s="834"/>
      <c r="G4781" s="834"/>
      <c r="H4781" s="834"/>
      <c r="I4781" s="834"/>
      <c r="J4781" s="835"/>
      <c r="K4781" s="449">
        <v>225.11</v>
      </c>
    </row>
    <row r="4782" spans="1:11">
      <c r="A4782" s="448" t="s">
        <v>1264</v>
      </c>
      <c r="B4782" s="437"/>
      <c r="C4782" s="504">
        <v>4.7146799999999995</v>
      </c>
      <c r="D4782" s="881" t="s">
        <v>1265</v>
      </c>
      <c r="E4782" s="882"/>
      <c r="F4782" s="882"/>
      <c r="G4782" s="882"/>
      <c r="H4782" s="882"/>
      <c r="I4782" s="882"/>
      <c r="J4782" s="883"/>
      <c r="K4782" s="449">
        <v>255.05</v>
      </c>
    </row>
    <row r="4783" spans="1:11">
      <c r="A4783" s="451"/>
      <c r="B4783" s="437"/>
      <c r="C4783" s="452"/>
      <c r="D4783" s="918" t="s">
        <v>1266</v>
      </c>
      <c r="E4783" s="918"/>
      <c r="F4783" s="834"/>
      <c r="G4783" s="834"/>
      <c r="H4783" s="834"/>
      <c r="I4783" s="834"/>
      <c r="J4783" s="835"/>
      <c r="K4783" s="449">
        <v>54.09</v>
      </c>
    </row>
    <row r="4784" spans="1:11">
      <c r="A4784" s="814" t="s">
        <v>1267</v>
      </c>
      <c r="B4784" s="815"/>
      <c r="C4784" s="815"/>
      <c r="D4784" s="815"/>
      <c r="E4784" s="815"/>
      <c r="F4784" s="818"/>
      <c r="G4784" s="820" t="s">
        <v>1268</v>
      </c>
      <c r="H4784" s="821"/>
      <c r="I4784" s="824" t="s">
        <v>1249</v>
      </c>
      <c r="J4784" s="813" t="s">
        <v>1269</v>
      </c>
      <c r="K4784" s="813" t="s">
        <v>1270</v>
      </c>
    </row>
    <row r="4785" spans="1:11">
      <c r="A4785" s="816"/>
      <c r="B4785" s="817"/>
      <c r="C4785" s="817"/>
      <c r="D4785" s="817"/>
      <c r="E4785" s="817"/>
      <c r="F4785" s="819"/>
      <c r="G4785" s="822"/>
      <c r="H4785" s="823"/>
      <c r="I4785" s="824"/>
      <c r="J4785" s="813"/>
      <c r="K4785" s="824"/>
    </row>
    <row r="4786" spans="1:11">
      <c r="A4786" s="443">
        <v>10010</v>
      </c>
      <c r="B4786" s="421" t="s">
        <v>1061</v>
      </c>
      <c r="C4786" s="421"/>
      <c r="D4786" s="421"/>
      <c r="E4786" s="421"/>
      <c r="F4786" s="414"/>
      <c r="G4786" s="825">
        <v>280.53417999999999</v>
      </c>
      <c r="H4786" s="826"/>
      <c r="I4786" s="453" t="s">
        <v>1295</v>
      </c>
      <c r="J4786" s="442">
        <v>0.65</v>
      </c>
      <c r="K4786" s="418">
        <v>182.34</v>
      </c>
    </row>
    <row r="4787" spans="1:11">
      <c r="A4787" s="443">
        <v>10081</v>
      </c>
      <c r="B4787" s="421" t="s">
        <v>1388</v>
      </c>
      <c r="C4787" s="421"/>
      <c r="D4787" s="421"/>
      <c r="E4787" s="421"/>
      <c r="F4787" s="422"/>
      <c r="G4787" s="827">
        <v>0.59948000000000001</v>
      </c>
      <c r="H4787" s="828"/>
      <c r="I4787" s="457" t="s">
        <v>1310</v>
      </c>
      <c r="J4787" s="442">
        <v>106.66</v>
      </c>
      <c r="K4787" s="442">
        <v>63.94</v>
      </c>
    </row>
    <row r="4788" spans="1:11">
      <c r="A4788" s="443">
        <v>10082</v>
      </c>
      <c r="B4788" s="421" t="s">
        <v>1370</v>
      </c>
      <c r="C4788" s="421"/>
      <c r="D4788" s="421"/>
      <c r="E4788" s="421"/>
      <c r="F4788" s="422"/>
      <c r="G4788" s="827">
        <v>0.73507999999999996</v>
      </c>
      <c r="H4788" s="828"/>
      <c r="I4788" s="457" t="s">
        <v>1310</v>
      </c>
      <c r="J4788" s="442">
        <v>93.53</v>
      </c>
      <c r="K4788" s="442">
        <v>68.75</v>
      </c>
    </row>
    <row r="4789" spans="1:11">
      <c r="A4789" s="444"/>
      <c r="B4789" s="421"/>
      <c r="C4789" s="421"/>
      <c r="D4789" s="421"/>
      <c r="E4789" s="421"/>
      <c r="F4789" s="422"/>
      <c r="G4789" s="827"/>
      <c r="H4789" s="828"/>
      <c r="I4789" s="457"/>
      <c r="J4789" s="458"/>
      <c r="K4789" s="426"/>
    </row>
    <row r="4790" spans="1:11">
      <c r="A4790" s="833" t="s">
        <v>1271</v>
      </c>
      <c r="B4790" s="834"/>
      <c r="C4790" s="834"/>
      <c r="D4790" s="834"/>
      <c r="E4790" s="834"/>
      <c r="F4790" s="834"/>
      <c r="G4790" s="834"/>
      <c r="H4790" s="834"/>
      <c r="I4790" s="834"/>
      <c r="J4790" s="835"/>
      <c r="K4790" s="449">
        <v>315.02999999999997</v>
      </c>
    </row>
    <row r="4791" spans="1:11">
      <c r="A4791" s="814" t="s">
        <v>1272</v>
      </c>
      <c r="B4791" s="815"/>
      <c r="C4791" s="815"/>
      <c r="D4791" s="815"/>
      <c r="E4791" s="815"/>
      <c r="F4791" s="818"/>
      <c r="G4791" s="820" t="s">
        <v>1268</v>
      </c>
      <c r="H4791" s="821"/>
      <c r="I4791" s="824" t="s">
        <v>1249</v>
      </c>
      <c r="J4791" s="813" t="s">
        <v>1269</v>
      </c>
      <c r="K4791" s="813" t="s">
        <v>1270</v>
      </c>
    </row>
    <row r="4792" spans="1:11">
      <c r="A4792" s="816"/>
      <c r="B4792" s="817"/>
      <c r="C4792" s="817"/>
      <c r="D4792" s="817"/>
      <c r="E4792" s="817"/>
      <c r="F4792" s="819"/>
      <c r="G4792" s="822"/>
      <c r="H4792" s="823"/>
      <c r="I4792" s="824"/>
      <c r="J4792" s="813"/>
      <c r="K4792" s="824"/>
    </row>
    <row r="4793" spans="1:11">
      <c r="A4793" s="444"/>
      <c r="B4793" s="421"/>
      <c r="C4793" s="421"/>
      <c r="D4793" s="421"/>
      <c r="E4793" s="421"/>
      <c r="F4793" s="422"/>
      <c r="G4793" s="827"/>
      <c r="H4793" s="828"/>
      <c r="I4793" s="457"/>
      <c r="J4793" s="458"/>
      <c r="K4793" s="426"/>
    </row>
    <row r="4794" spans="1:11">
      <c r="A4794" s="444"/>
      <c r="B4794" s="421"/>
      <c r="C4794" s="421"/>
      <c r="D4794" s="421"/>
      <c r="E4794" s="421"/>
      <c r="F4794" s="422"/>
      <c r="G4794" s="827"/>
      <c r="H4794" s="828"/>
      <c r="I4794" s="457"/>
      <c r="J4794" s="458"/>
      <c r="K4794" s="426"/>
    </row>
    <row r="4795" spans="1:11">
      <c r="A4795" s="444"/>
      <c r="B4795" s="421"/>
      <c r="C4795" s="421"/>
      <c r="D4795" s="421"/>
      <c r="E4795" s="421"/>
      <c r="F4795" s="422"/>
      <c r="G4795" s="827"/>
      <c r="H4795" s="828"/>
      <c r="I4795" s="457"/>
      <c r="J4795" s="458"/>
      <c r="K4795" s="426"/>
    </row>
    <row r="4796" spans="1:11">
      <c r="A4796" s="445"/>
      <c r="B4796" s="429"/>
      <c r="C4796" s="429"/>
      <c r="D4796" s="429"/>
      <c r="E4796" s="429"/>
      <c r="F4796" s="430"/>
      <c r="G4796" s="831"/>
      <c r="H4796" s="832"/>
      <c r="I4796" s="460"/>
      <c r="J4796" s="461"/>
      <c r="K4796" s="434"/>
    </row>
    <row r="4797" spans="1:11">
      <c r="A4797" s="833" t="s">
        <v>1273</v>
      </c>
      <c r="B4797" s="834"/>
      <c r="C4797" s="834"/>
      <c r="D4797" s="834"/>
      <c r="E4797" s="834"/>
      <c r="F4797" s="834"/>
      <c r="G4797" s="834"/>
      <c r="H4797" s="834"/>
      <c r="I4797" s="834"/>
      <c r="J4797" s="835"/>
      <c r="K4797" s="459"/>
    </row>
    <row r="4798" spans="1:11">
      <c r="A4798" s="814" t="s">
        <v>1274</v>
      </c>
      <c r="B4798" s="815"/>
      <c r="C4798" s="815"/>
      <c r="D4798" s="815"/>
      <c r="E4798" s="815"/>
      <c r="F4798" s="818"/>
      <c r="G4798" s="820" t="s">
        <v>1268</v>
      </c>
      <c r="H4798" s="821"/>
      <c r="I4798" s="824" t="s">
        <v>1249</v>
      </c>
      <c r="J4798" s="813" t="s">
        <v>1269</v>
      </c>
      <c r="K4798" s="813" t="s">
        <v>1270</v>
      </c>
    </row>
    <row r="4799" spans="1:11">
      <c r="A4799" s="816"/>
      <c r="B4799" s="817"/>
      <c r="C4799" s="817"/>
      <c r="D4799" s="817"/>
      <c r="E4799" s="817"/>
      <c r="F4799" s="819"/>
      <c r="G4799" s="822"/>
      <c r="H4799" s="823"/>
      <c r="I4799" s="824"/>
      <c r="J4799" s="813"/>
      <c r="K4799" s="824"/>
    </row>
    <row r="4800" spans="1:11">
      <c r="A4800" s="444"/>
      <c r="B4800" s="421"/>
      <c r="C4800" s="421"/>
      <c r="D4800" s="421"/>
      <c r="E4800" s="421"/>
      <c r="F4800" s="422"/>
      <c r="G4800" s="827"/>
      <c r="H4800" s="828"/>
      <c r="I4800" s="457"/>
      <c r="J4800" s="458"/>
      <c r="K4800" s="426"/>
    </row>
    <row r="4801" spans="1:11">
      <c r="A4801" s="444"/>
      <c r="B4801" s="421"/>
      <c r="C4801" s="421"/>
      <c r="D4801" s="421"/>
      <c r="E4801" s="421"/>
      <c r="F4801" s="422"/>
      <c r="G4801" s="827"/>
      <c r="H4801" s="828"/>
      <c r="I4801" s="457"/>
      <c r="J4801" s="458"/>
      <c r="K4801" s="426"/>
    </row>
    <row r="4802" spans="1:11">
      <c r="A4802" s="444"/>
      <c r="B4802" s="421"/>
      <c r="C4802" s="421"/>
      <c r="D4802" s="421"/>
      <c r="E4802" s="421"/>
      <c r="F4802" s="422"/>
      <c r="G4802" s="827"/>
      <c r="H4802" s="828"/>
      <c r="I4802" s="457"/>
      <c r="J4802" s="458"/>
      <c r="K4802" s="426"/>
    </row>
    <row r="4803" spans="1:11">
      <c r="A4803" s="445"/>
      <c r="B4803" s="429"/>
      <c r="C4803" s="429"/>
      <c r="D4803" s="429"/>
      <c r="E4803" s="429"/>
      <c r="F4803" s="430"/>
      <c r="G4803" s="831"/>
      <c r="H4803" s="832"/>
      <c r="I4803" s="460"/>
      <c r="J4803" s="461"/>
      <c r="K4803" s="434"/>
    </row>
    <row r="4804" spans="1:11">
      <c r="A4804" s="833" t="s">
        <v>1275</v>
      </c>
      <c r="B4804" s="834"/>
      <c r="C4804" s="834"/>
      <c r="D4804" s="834"/>
      <c r="E4804" s="834"/>
      <c r="F4804" s="834"/>
      <c r="G4804" s="834"/>
      <c r="H4804" s="834"/>
      <c r="I4804" s="834"/>
      <c r="J4804" s="835"/>
      <c r="K4804" s="459"/>
    </row>
    <row r="4805" spans="1:11">
      <c r="A4805" s="814" t="s">
        <v>1276</v>
      </c>
      <c r="B4805" s="869"/>
      <c r="C4805" s="872" t="s">
        <v>1277</v>
      </c>
      <c r="D4805" s="462" t="s">
        <v>984</v>
      </c>
      <c r="E4805" s="874" t="s">
        <v>889</v>
      </c>
      <c r="F4805" s="874"/>
      <c r="G4805" s="875"/>
      <c r="H4805" s="876" t="s">
        <v>1278</v>
      </c>
      <c r="I4805" s="877"/>
      <c r="J4805" s="878"/>
      <c r="K4805" s="829" t="s">
        <v>1279</v>
      </c>
    </row>
    <row r="4806" spans="1:11">
      <c r="A4806" s="870"/>
      <c r="B4806" s="871"/>
      <c r="C4806" s="873"/>
      <c r="D4806" s="464"/>
      <c r="E4806" s="463" t="s">
        <v>1280</v>
      </c>
      <c r="F4806" s="465" t="s">
        <v>1281</v>
      </c>
      <c r="G4806" s="466" t="s">
        <v>1282</v>
      </c>
      <c r="H4806" s="463" t="s">
        <v>1280</v>
      </c>
      <c r="I4806" s="465" t="s">
        <v>1281</v>
      </c>
      <c r="J4806" s="465" t="s">
        <v>1282</v>
      </c>
      <c r="K4806" s="830"/>
    </row>
    <row r="4807" spans="1:11">
      <c r="A4807" s="467"/>
      <c r="B4807" s="414"/>
      <c r="C4807" s="468"/>
      <c r="D4807" s="469"/>
      <c r="E4807" s="470"/>
      <c r="F4807" s="471"/>
      <c r="G4807" s="472"/>
      <c r="H4807" s="456"/>
      <c r="I4807" s="456"/>
      <c r="J4807" s="473"/>
      <c r="K4807" s="455"/>
    </row>
    <row r="4808" spans="1:11">
      <c r="A4808" s="444"/>
      <c r="B4808" s="421"/>
      <c r="C4808" s="468"/>
      <c r="D4808" s="474"/>
      <c r="E4808" s="475"/>
      <c r="F4808" s="476"/>
      <c r="G4808" s="477"/>
      <c r="H4808" s="456"/>
      <c r="I4808" s="456"/>
      <c r="J4808" s="473"/>
      <c r="K4808" s="426"/>
    </row>
    <row r="4809" spans="1:11">
      <c r="A4809" s="444"/>
      <c r="B4809" s="421"/>
      <c r="C4809" s="468"/>
      <c r="D4809" s="474"/>
      <c r="E4809" s="475"/>
      <c r="F4809" s="476"/>
      <c r="G4809" s="477"/>
      <c r="H4809" s="456"/>
      <c r="I4809" s="456"/>
      <c r="J4809" s="473"/>
      <c r="K4809" s="426"/>
    </row>
    <row r="4810" spans="1:11">
      <c r="A4810" s="445"/>
      <c r="B4810" s="429"/>
      <c r="C4810" s="478"/>
      <c r="D4810" s="479"/>
      <c r="E4810" s="480"/>
      <c r="F4810" s="481"/>
      <c r="G4810" s="482"/>
      <c r="H4810" s="456"/>
      <c r="I4810" s="456"/>
      <c r="J4810" s="473"/>
      <c r="K4810" s="434"/>
    </row>
    <row r="4811" spans="1:11">
      <c r="A4811" s="811" t="s">
        <v>1283</v>
      </c>
      <c r="B4811" s="809"/>
      <c r="C4811" s="809"/>
      <c r="D4811" s="812"/>
      <c r="E4811" s="809"/>
      <c r="F4811" s="809"/>
      <c r="G4811" s="809"/>
      <c r="H4811" s="809"/>
      <c r="I4811" s="809"/>
      <c r="J4811" s="810"/>
      <c r="K4811" s="459"/>
    </row>
    <row r="4812" spans="1:11">
      <c r="A4812" s="808" t="s">
        <v>1284</v>
      </c>
      <c r="B4812" s="809"/>
      <c r="C4812" s="809"/>
      <c r="D4812" s="809"/>
      <c r="E4812" s="809"/>
      <c r="F4812" s="809"/>
      <c r="G4812" s="809"/>
      <c r="H4812" s="809"/>
      <c r="I4812" s="809"/>
      <c r="J4812" s="810"/>
      <c r="K4812" s="449">
        <v>369.12</v>
      </c>
    </row>
    <row r="4813" spans="1:11">
      <c r="A4813" s="808" t="s">
        <v>1225</v>
      </c>
      <c r="B4813" s="809"/>
      <c r="C4813" s="809"/>
      <c r="D4813" s="809"/>
      <c r="E4813" s="809"/>
      <c r="F4813" s="809"/>
      <c r="G4813" s="809"/>
      <c r="H4813" s="809"/>
      <c r="I4813" s="809"/>
      <c r="J4813" s="810"/>
      <c r="K4813" s="459"/>
    </row>
    <row r="4814" spans="1:11">
      <c r="A4814" s="808" t="s">
        <v>1285</v>
      </c>
      <c r="B4814" s="809"/>
      <c r="C4814" s="809"/>
      <c r="D4814" s="809"/>
      <c r="E4814" s="809"/>
      <c r="F4814" s="809"/>
      <c r="G4814" s="809"/>
      <c r="H4814" s="809"/>
      <c r="I4814" s="809"/>
      <c r="J4814" s="810"/>
      <c r="K4814" s="459"/>
    </row>
    <row r="4817" spans="1:11">
      <c r="A4817" s="937" t="s">
        <v>1226</v>
      </c>
      <c r="B4817" s="938"/>
      <c r="C4817" s="938"/>
      <c r="D4817" s="938"/>
      <c r="E4817" s="938"/>
      <c r="F4817" s="938"/>
      <c r="G4817" s="938"/>
      <c r="H4817" s="938"/>
      <c r="I4817" s="938"/>
      <c r="J4817" s="938"/>
      <c r="K4817" s="939"/>
    </row>
    <row r="4818" spans="1:11">
      <c r="A4818" s="393" t="s">
        <v>1227</v>
      </c>
      <c r="B4818" s="394"/>
      <c r="C4818" s="940"/>
      <c r="D4818" s="940"/>
      <c r="E4818" s="940"/>
      <c r="F4818" s="940"/>
      <c r="G4818" s="940"/>
      <c r="H4818" s="940"/>
      <c r="I4818" s="940"/>
      <c r="J4818" s="940"/>
      <c r="K4818" s="941"/>
    </row>
    <row r="4819" spans="1:11">
      <c r="A4819" s="393" t="s">
        <v>1228</v>
      </c>
      <c r="B4819" s="394"/>
      <c r="C4819" s="395" t="s">
        <v>1229</v>
      </c>
      <c r="E4819" s="942"/>
      <c r="F4819" s="942"/>
      <c r="G4819" s="942"/>
      <c r="H4819" s="397"/>
      <c r="I4819" s="395" t="s">
        <v>1230</v>
      </c>
      <c r="J4819" s="943"/>
      <c r="K4819" s="944"/>
    </row>
    <row r="4820" spans="1:11">
      <c r="A4820" s="398" t="s">
        <v>1231</v>
      </c>
      <c r="B4820" s="399" t="s">
        <v>1548</v>
      </c>
      <c r="C4820" s="400"/>
      <c r="D4820" s="400"/>
      <c r="E4820" s="400"/>
      <c r="F4820" s="400"/>
      <c r="G4820" s="400"/>
      <c r="H4820" s="400"/>
      <c r="I4820" s="400"/>
      <c r="J4820" s="400"/>
      <c r="K4820" s="401"/>
    </row>
    <row r="4821" spans="1:11">
      <c r="A4821" s="402" t="s">
        <v>1233</v>
      </c>
      <c r="B4821" s="403"/>
      <c r="D4821" s="404"/>
      <c r="E4821" s="404"/>
      <c r="F4821" s="404"/>
      <c r="G4821" s="404"/>
      <c r="H4821" s="404"/>
      <c r="I4821" s="405"/>
      <c r="J4821" s="406" t="s">
        <v>1234</v>
      </c>
      <c r="K4821" s="407"/>
    </row>
    <row r="4822" spans="1:11">
      <c r="A4822" s="929" t="s">
        <v>1530</v>
      </c>
      <c r="B4822" s="930"/>
      <c r="C4822" s="930"/>
      <c r="D4822" s="930"/>
      <c r="E4822" s="930"/>
      <c r="F4822" s="930"/>
      <c r="G4822" s="930"/>
      <c r="H4822" s="930"/>
      <c r="I4822" s="931"/>
      <c r="J4822" s="408" t="s">
        <v>1236</v>
      </c>
      <c r="K4822" s="407" t="s">
        <v>1310</v>
      </c>
    </row>
    <row r="4823" spans="1:11">
      <c r="A4823" s="870" t="s">
        <v>1238</v>
      </c>
      <c r="B4823" s="932"/>
      <c r="C4823" s="815"/>
      <c r="D4823" s="815"/>
      <c r="E4823" s="869"/>
      <c r="F4823" s="409" t="s">
        <v>1239</v>
      </c>
      <c r="G4823" s="933" t="s">
        <v>1240</v>
      </c>
      <c r="H4823" s="934"/>
      <c r="I4823" s="830" t="s">
        <v>1241</v>
      </c>
      <c r="J4823" s="830"/>
      <c r="K4823" s="925" t="s">
        <v>1242</v>
      </c>
    </row>
    <row r="4824" spans="1:11" ht="23.25" customHeight="1">
      <c r="A4824" s="870"/>
      <c r="B4824" s="932"/>
      <c r="C4824" s="932"/>
      <c r="D4824" s="932"/>
      <c r="E4824" s="871"/>
      <c r="F4824" s="409"/>
      <c r="G4824" s="409" t="s">
        <v>1243</v>
      </c>
      <c r="H4824" s="410" t="s">
        <v>1244</v>
      </c>
      <c r="I4824" s="497" t="s">
        <v>1245</v>
      </c>
      <c r="J4824" s="497" t="s">
        <v>1244</v>
      </c>
      <c r="K4824" s="926"/>
    </row>
    <row r="4825" spans="1:11">
      <c r="A4825" s="412">
        <v>30034</v>
      </c>
      <c r="B4825" s="413" t="s">
        <v>1549</v>
      </c>
      <c r="C4825" s="413"/>
      <c r="D4825" s="413"/>
      <c r="E4825" s="414"/>
      <c r="F4825" s="415">
        <v>1</v>
      </c>
      <c r="G4825" s="416">
        <v>1</v>
      </c>
      <c r="H4825" s="417">
        <v>0</v>
      </c>
      <c r="I4825" s="426">
        <v>5.0599999999999996</v>
      </c>
      <c r="J4825" s="426">
        <v>0.74</v>
      </c>
      <c r="K4825" s="419">
        <v>5.0599999999999996</v>
      </c>
    </row>
    <row r="4826" spans="1:11">
      <c r="A4826" s="420"/>
      <c r="B4826" s="421"/>
      <c r="C4826" s="421"/>
      <c r="D4826" s="421"/>
      <c r="E4826" s="422"/>
      <c r="F4826" s="423"/>
      <c r="G4826" s="424"/>
      <c r="H4826" s="425"/>
      <c r="I4826" s="426"/>
      <c r="J4826" s="426"/>
      <c r="K4826" s="427"/>
    </row>
    <row r="4827" spans="1:11" s="194" customFormat="1">
      <c r="A4827" s="420"/>
      <c r="B4827" s="421"/>
      <c r="C4827" s="421"/>
      <c r="D4827" s="421"/>
      <c r="E4827" s="422"/>
      <c r="F4827" s="423"/>
      <c r="G4827" s="424"/>
      <c r="H4827" s="425"/>
      <c r="I4827" s="426"/>
      <c r="J4827" s="426"/>
      <c r="K4827" s="427"/>
    </row>
    <row r="4828" spans="1:11" s="194" customFormat="1">
      <c r="A4828" s="420"/>
      <c r="B4828" s="421"/>
      <c r="C4828" s="421"/>
      <c r="D4828" s="421"/>
      <c r="E4828" s="422"/>
      <c r="F4828" s="423"/>
      <c r="G4828" s="424"/>
      <c r="H4828" s="425"/>
      <c r="I4828" s="426"/>
      <c r="J4828" s="426"/>
      <c r="K4828" s="427"/>
    </row>
    <row r="4829" spans="1:11" s="194" customFormat="1">
      <c r="A4829" s="420"/>
      <c r="B4829" s="421"/>
      <c r="C4829" s="421"/>
      <c r="D4829" s="421"/>
      <c r="E4829" s="422"/>
      <c r="F4829" s="423"/>
      <c r="G4829" s="424"/>
      <c r="H4829" s="425"/>
      <c r="I4829" s="426"/>
      <c r="J4829" s="426"/>
      <c r="K4829" s="427"/>
    </row>
    <row r="4830" spans="1:11" s="194" customFormat="1">
      <c r="A4830" s="420"/>
      <c r="B4830" s="421"/>
      <c r="C4830" s="421"/>
      <c r="D4830" s="421"/>
      <c r="E4830" s="422"/>
      <c r="F4830" s="423"/>
      <c r="G4830" s="424"/>
      <c r="H4830" s="425"/>
      <c r="I4830" s="426"/>
      <c r="J4830" s="426"/>
      <c r="K4830" s="427"/>
    </row>
    <row r="4831" spans="1:11" s="194" customFormat="1">
      <c r="A4831" s="420"/>
      <c r="B4831" s="421"/>
      <c r="C4831" s="421"/>
      <c r="D4831" s="421"/>
      <c r="E4831" s="422"/>
      <c r="F4831" s="423"/>
      <c r="G4831" s="424"/>
      <c r="H4831" s="425"/>
      <c r="I4831" s="426"/>
      <c r="J4831" s="426"/>
      <c r="K4831" s="427"/>
    </row>
    <row r="4832" spans="1:11" s="194" customFormat="1">
      <c r="A4832" s="428"/>
      <c r="B4832" s="429"/>
      <c r="C4832" s="429"/>
      <c r="D4832" s="429"/>
      <c r="E4832" s="430"/>
      <c r="F4832" s="431"/>
      <c r="G4832" s="432"/>
      <c r="H4832" s="433"/>
      <c r="I4832" s="434"/>
      <c r="J4832" s="434"/>
      <c r="K4832" s="435"/>
    </row>
    <row r="4833" spans="1:11" s="194" customFormat="1">
      <c r="A4833" s="935" t="s">
        <v>1247</v>
      </c>
      <c r="B4833" s="936"/>
      <c r="C4833" s="936"/>
      <c r="D4833" s="936"/>
      <c r="E4833" s="936"/>
      <c r="F4833" s="834"/>
      <c r="G4833" s="834"/>
      <c r="H4833" s="834"/>
      <c r="I4833" s="834"/>
      <c r="J4833" s="835"/>
      <c r="K4833" s="436">
        <v>5.0599999999999996</v>
      </c>
    </row>
    <row r="4834" spans="1:11" s="194" customFormat="1">
      <c r="A4834" s="814" t="s">
        <v>1248</v>
      </c>
      <c r="B4834" s="815"/>
      <c r="C4834" s="815"/>
      <c r="D4834" s="815"/>
      <c r="E4834" s="815"/>
      <c r="F4834" s="437"/>
      <c r="G4834" s="437"/>
      <c r="H4834" s="921" t="s">
        <v>1239</v>
      </c>
      <c r="I4834" s="923" t="s">
        <v>1249</v>
      </c>
      <c r="J4834" s="925" t="s">
        <v>1250</v>
      </c>
      <c r="K4834" s="925" t="s">
        <v>1242</v>
      </c>
    </row>
    <row r="4835" spans="1:11" ht="15">
      <c r="A4835" s="816"/>
      <c r="B4835" s="817"/>
      <c r="C4835" s="817"/>
      <c r="D4835" s="817"/>
      <c r="E4835" s="817"/>
      <c r="F4835" s="438"/>
      <c r="G4835" s="666"/>
      <c r="H4835" s="922"/>
      <c r="I4835" s="924"/>
      <c r="J4835" s="926"/>
      <c r="K4835" s="926"/>
    </row>
    <row r="4836" spans="1:11" ht="15.75" customHeight="1">
      <c r="A4836" s="439">
        <v>20002</v>
      </c>
      <c r="B4836" s="927" t="s">
        <v>1251</v>
      </c>
      <c r="C4836" s="927"/>
      <c r="D4836" s="927"/>
      <c r="E4836" s="927"/>
      <c r="F4836" s="927"/>
      <c r="G4836" s="928"/>
      <c r="H4836" s="440">
        <v>1</v>
      </c>
      <c r="I4836" s="441" t="s">
        <v>1252</v>
      </c>
      <c r="J4836" s="442">
        <v>24.3</v>
      </c>
      <c r="K4836" s="442">
        <v>24.3</v>
      </c>
    </row>
    <row r="4837" spans="1:11" ht="21.75" customHeight="1">
      <c r="A4837" s="443">
        <v>20031</v>
      </c>
      <c r="B4837" s="919" t="s">
        <v>1253</v>
      </c>
      <c r="C4837" s="919"/>
      <c r="D4837" s="919"/>
      <c r="E4837" s="919"/>
      <c r="F4837" s="919"/>
      <c r="G4837" s="920"/>
      <c r="H4837" s="440">
        <v>1</v>
      </c>
      <c r="I4837" s="441" t="s">
        <v>1252</v>
      </c>
      <c r="J4837" s="442">
        <v>13.64</v>
      </c>
      <c r="K4837" s="442">
        <v>13.64</v>
      </c>
    </row>
    <row r="4838" spans="1:11">
      <c r="A4838" s="443">
        <v>11</v>
      </c>
      <c r="B4838" s="919" t="s">
        <v>1255</v>
      </c>
      <c r="C4838" s="919"/>
      <c r="D4838" s="919"/>
      <c r="E4838" s="919"/>
      <c r="F4838" s="919"/>
      <c r="G4838" s="920"/>
      <c r="H4838" s="440">
        <v>1.1200000000000001</v>
      </c>
      <c r="I4838" s="441" t="s">
        <v>1256</v>
      </c>
      <c r="J4838" s="442">
        <v>0</v>
      </c>
      <c r="K4838" s="442">
        <v>0.42</v>
      </c>
    </row>
    <row r="4839" spans="1:11">
      <c r="A4839" s="443">
        <v>12</v>
      </c>
      <c r="B4839" s="919" t="s">
        <v>1258</v>
      </c>
      <c r="C4839" s="919"/>
      <c r="D4839" s="919"/>
      <c r="E4839" s="919"/>
      <c r="F4839" s="919"/>
      <c r="G4839" s="920"/>
      <c r="H4839" s="440">
        <v>9.6</v>
      </c>
      <c r="I4839" s="441" t="s">
        <v>1256</v>
      </c>
      <c r="J4839" s="442">
        <v>0</v>
      </c>
      <c r="K4839" s="442">
        <v>3.64</v>
      </c>
    </row>
    <row r="4840" spans="1:11">
      <c r="A4840" s="443">
        <v>13</v>
      </c>
      <c r="B4840" s="919" t="s">
        <v>1260</v>
      </c>
      <c r="C4840" s="919"/>
      <c r="D4840" s="919"/>
      <c r="E4840" s="919"/>
      <c r="F4840" s="919"/>
      <c r="G4840" s="920"/>
      <c r="H4840" s="440">
        <v>4.79</v>
      </c>
      <c r="I4840" s="441" t="s">
        <v>1256</v>
      </c>
      <c r="J4840" s="442">
        <v>0</v>
      </c>
      <c r="K4840" s="442">
        <v>1.81</v>
      </c>
    </row>
    <row r="4841" spans="1:11">
      <c r="A4841" s="443">
        <v>14</v>
      </c>
      <c r="B4841" s="919" t="s">
        <v>1262</v>
      </c>
      <c r="C4841" s="919"/>
      <c r="D4841" s="919"/>
      <c r="E4841" s="919"/>
      <c r="F4841" s="919"/>
      <c r="G4841" s="920"/>
      <c r="H4841" s="440">
        <v>5</v>
      </c>
      <c r="I4841" s="441" t="s">
        <v>1256</v>
      </c>
      <c r="J4841" s="442">
        <v>0</v>
      </c>
      <c r="K4841" s="442">
        <v>1.89</v>
      </c>
    </row>
    <row r="4842" spans="1:11">
      <c r="A4842" s="444"/>
      <c r="B4842" s="919"/>
      <c r="C4842" s="919"/>
      <c r="D4842" s="919"/>
      <c r="E4842" s="919"/>
      <c r="F4842" s="919"/>
      <c r="G4842" s="920"/>
      <c r="H4842" s="440"/>
      <c r="I4842" s="441"/>
      <c r="J4842" s="426"/>
      <c r="K4842" s="426"/>
    </row>
    <row r="4843" spans="1:11">
      <c r="A4843" s="445"/>
      <c r="B4843" s="879"/>
      <c r="C4843" s="879"/>
      <c r="D4843" s="879"/>
      <c r="E4843" s="879"/>
      <c r="F4843" s="879"/>
      <c r="G4843" s="880"/>
      <c r="H4843" s="446"/>
      <c r="I4843" s="447"/>
      <c r="J4843" s="434"/>
      <c r="K4843" s="434"/>
    </row>
    <row r="4844" spans="1:11" ht="15">
      <c r="A4844" s="448"/>
      <c r="C4844" s="667"/>
      <c r="D4844" s="833" t="s">
        <v>1263</v>
      </c>
      <c r="E4844" s="834"/>
      <c r="F4844" s="834"/>
      <c r="G4844" s="834"/>
      <c r="H4844" s="834"/>
      <c r="I4844" s="834"/>
      <c r="J4844" s="835"/>
      <c r="K4844" s="449">
        <v>45.7</v>
      </c>
    </row>
    <row r="4845" spans="1:11">
      <c r="A4845" s="448" t="s">
        <v>1264</v>
      </c>
      <c r="B4845" s="437"/>
      <c r="C4845" s="450">
        <v>9</v>
      </c>
      <c r="D4845" s="881" t="s">
        <v>1265</v>
      </c>
      <c r="E4845" s="882"/>
      <c r="F4845" s="882"/>
      <c r="G4845" s="882"/>
      <c r="H4845" s="882"/>
      <c r="I4845" s="882"/>
      <c r="J4845" s="883"/>
      <c r="K4845" s="449">
        <v>50.760000000000005</v>
      </c>
    </row>
    <row r="4846" spans="1:11">
      <c r="A4846" s="451"/>
      <c r="B4846" s="437"/>
      <c r="C4846" s="452"/>
      <c r="D4846" s="918" t="s">
        <v>1266</v>
      </c>
      <c r="E4846" s="918"/>
      <c r="F4846" s="834"/>
      <c r="G4846" s="834"/>
      <c r="H4846" s="834"/>
      <c r="I4846" s="834"/>
      <c r="J4846" s="835"/>
      <c r="K4846" s="449">
        <v>5.64</v>
      </c>
    </row>
    <row r="4847" spans="1:11">
      <c r="A4847" s="814" t="s">
        <v>1267</v>
      </c>
      <c r="B4847" s="815"/>
      <c r="C4847" s="815"/>
      <c r="D4847" s="815"/>
      <c r="E4847" s="815"/>
      <c r="F4847" s="818"/>
      <c r="G4847" s="820" t="s">
        <v>1268</v>
      </c>
      <c r="H4847" s="821"/>
      <c r="I4847" s="824" t="s">
        <v>1249</v>
      </c>
      <c r="J4847" s="813" t="s">
        <v>1269</v>
      </c>
      <c r="K4847" s="813" t="s">
        <v>1270</v>
      </c>
    </row>
    <row r="4848" spans="1:11">
      <c r="A4848" s="816"/>
      <c r="B4848" s="817"/>
      <c r="C4848" s="817"/>
      <c r="D4848" s="817"/>
      <c r="E4848" s="817"/>
      <c r="F4848" s="819"/>
      <c r="G4848" s="822"/>
      <c r="H4848" s="823"/>
      <c r="I4848" s="824"/>
      <c r="J4848" s="813"/>
      <c r="K4848" s="824"/>
    </row>
    <row r="4849" spans="1:11">
      <c r="A4849" s="444"/>
      <c r="B4849" s="421"/>
      <c r="C4849" s="421"/>
      <c r="D4849" s="421"/>
      <c r="E4849" s="421"/>
      <c r="F4849" s="414"/>
      <c r="G4849" s="825"/>
      <c r="H4849" s="826"/>
      <c r="I4849" s="453"/>
      <c r="J4849" s="454"/>
      <c r="K4849" s="455"/>
    </row>
    <row r="4850" spans="1:11">
      <c r="A4850" s="444"/>
      <c r="B4850" s="421"/>
      <c r="C4850" s="421"/>
      <c r="D4850" s="421"/>
      <c r="E4850" s="421"/>
      <c r="F4850" s="422"/>
      <c r="G4850" s="827"/>
      <c r="H4850" s="828"/>
      <c r="I4850" s="457"/>
      <c r="J4850" s="458"/>
      <c r="K4850" s="426"/>
    </row>
    <row r="4851" spans="1:11">
      <c r="A4851" s="444"/>
      <c r="B4851" s="421"/>
      <c r="C4851" s="421"/>
      <c r="D4851" s="421"/>
      <c r="E4851" s="421"/>
      <c r="F4851" s="422"/>
      <c r="G4851" s="827"/>
      <c r="H4851" s="828"/>
      <c r="I4851" s="457"/>
      <c r="J4851" s="458"/>
      <c r="K4851" s="426"/>
    </row>
    <row r="4852" spans="1:11">
      <c r="A4852" s="444"/>
      <c r="B4852" s="421"/>
      <c r="C4852" s="421"/>
      <c r="D4852" s="421"/>
      <c r="E4852" s="421"/>
      <c r="F4852" s="422"/>
      <c r="G4852" s="827"/>
      <c r="H4852" s="828"/>
      <c r="I4852" s="457"/>
      <c r="J4852" s="458"/>
      <c r="K4852" s="426"/>
    </row>
    <row r="4853" spans="1:11">
      <c r="A4853" s="833" t="s">
        <v>1271</v>
      </c>
      <c r="B4853" s="834"/>
      <c r="C4853" s="834"/>
      <c r="D4853" s="834"/>
      <c r="E4853" s="834"/>
      <c r="F4853" s="834"/>
      <c r="G4853" s="834"/>
      <c r="H4853" s="834"/>
      <c r="I4853" s="834"/>
      <c r="J4853" s="835"/>
      <c r="K4853" s="459"/>
    </row>
    <row r="4854" spans="1:11">
      <c r="A4854" s="814" t="s">
        <v>1272</v>
      </c>
      <c r="B4854" s="815"/>
      <c r="C4854" s="815"/>
      <c r="D4854" s="815"/>
      <c r="E4854" s="815"/>
      <c r="F4854" s="818"/>
      <c r="G4854" s="820" t="s">
        <v>1268</v>
      </c>
      <c r="H4854" s="821"/>
      <c r="I4854" s="824" t="s">
        <v>1249</v>
      </c>
      <c r="J4854" s="813" t="s">
        <v>1269</v>
      </c>
      <c r="K4854" s="813" t="s">
        <v>1270</v>
      </c>
    </row>
    <row r="4855" spans="1:11">
      <c r="A4855" s="816"/>
      <c r="B4855" s="817"/>
      <c r="C4855" s="817"/>
      <c r="D4855" s="817"/>
      <c r="E4855" s="817"/>
      <c r="F4855" s="819"/>
      <c r="G4855" s="822"/>
      <c r="H4855" s="823"/>
      <c r="I4855" s="824"/>
      <c r="J4855" s="813"/>
      <c r="K4855" s="824"/>
    </row>
    <row r="4856" spans="1:11">
      <c r="A4856" s="444"/>
      <c r="B4856" s="421"/>
      <c r="C4856" s="421"/>
      <c r="D4856" s="421"/>
      <c r="E4856" s="421"/>
      <c r="F4856" s="422"/>
      <c r="G4856" s="827"/>
      <c r="H4856" s="828"/>
      <c r="I4856" s="457"/>
      <c r="J4856" s="458"/>
      <c r="K4856" s="426"/>
    </row>
    <row r="4857" spans="1:11">
      <c r="A4857" s="444"/>
      <c r="B4857" s="421"/>
      <c r="C4857" s="421"/>
      <c r="D4857" s="421"/>
      <c r="E4857" s="421"/>
      <c r="F4857" s="422"/>
      <c r="G4857" s="827"/>
      <c r="H4857" s="828"/>
      <c r="I4857" s="457"/>
      <c r="J4857" s="458"/>
      <c r="K4857" s="426"/>
    </row>
    <row r="4858" spans="1:11">
      <c r="A4858" s="444"/>
      <c r="B4858" s="421"/>
      <c r="C4858" s="421"/>
      <c r="D4858" s="421"/>
      <c r="E4858" s="421"/>
      <c r="F4858" s="422"/>
      <c r="G4858" s="827"/>
      <c r="H4858" s="828"/>
      <c r="I4858" s="457"/>
      <c r="J4858" s="458"/>
      <c r="K4858" s="426"/>
    </row>
    <row r="4859" spans="1:11">
      <c r="A4859" s="445"/>
      <c r="B4859" s="429"/>
      <c r="C4859" s="429"/>
      <c r="D4859" s="429"/>
      <c r="E4859" s="429"/>
      <c r="F4859" s="430"/>
      <c r="G4859" s="831"/>
      <c r="H4859" s="832"/>
      <c r="I4859" s="460"/>
      <c r="J4859" s="461"/>
      <c r="K4859" s="434"/>
    </row>
    <row r="4860" spans="1:11">
      <c r="A4860" s="833" t="s">
        <v>1273</v>
      </c>
      <c r="B4860" s="834"/>
      <c r="C4860" s="834"/>
      <c r="D4860" s="834"/>
      <c r="E4860" s="834"/>
      <c r="F4860" s="834"/>
      <c r="G4860" s="834"/>
      <c r="H4860" s="834"/>
      <c r="I4860" s="834"/>
      <c r="J4860" s="835"/>
      <c r="K4860" s="459"/>
    </row>
    <row r="4861" spans="1:11">
      <c r="A4861" s="814" t="s">
        <v>1274</v>
      </c>
      <c r="B4861" s="815"/>
      <c r="C4861" s="815"/>
      <c r="D4861" s="815"/>
      <c r="E4861" s="815"/>
      <c r="F4861" s="818"/>
      <c r="G4861" s="820" t="s">
        <v>1268</v>
      </c>
      <c r="H4861" s="821"/>
      <c r="I4861" s="824" t="s">
        <v>1249</v>
      </c>
      <c r="J4861" s="813" t="s">
        <v>1269</v>
      </c>
      <c r="K4861" s="813" t="s">
        <v>1270</v>
      </c>
    </row>
    <row r="4862" spans="1:11">
      <c r="A4862" s="816"/>
      <c r="B4862" s="817"/>
      <c r="C4862" s="817"/>
      <c r="D4862" s="817"/>
      <c r="E4862" s="817"/>
      <c r="F4862" s="819"/>
      <c r="G4862" s="822"/>
      <c r="H4862" s="823"/>
      <c r="I4862" s="824"/>
      <c r="J4862" s="813"/>
      <c r="K4862" s="824"/>
    </row>
    <row r="4863" spans="1:11">
      <c r="A4863" s="444"/>
      <c r="B4863" s="421"/>
      <c r="C4863" s="421"/>
      <c r="D4863" s="421"/>
      <c r="E4863" s="421"/>
      <c r="F4863" s="422"/>
      <c r="G4863" s="827"/>
      <c r="H4863" s="828"/>
      <c r="I4863" s="457"/>
      <c r="J4863" s="458"/>
      <c r="K4863" s="426"/>
    </row>
    <row r="4864" spans="1:11">
      <c r="A4864" s="444"/>
      <c r="B4864" s="421"/>
      <c r="C4864" s="421"/>
      <c r="D4864" s="421"/>
      <c r="E4864" s="421"/>
      <c r="F4864" s="422"/>
      <c r="G4864" s="827"/>
      <c r="H4864" s="828"/>
      <c r="I4864" s="457"/>
      <c r="J4864" s="458"/>
      <c r="K4864" s="426"/>
    </row>
    <row r="4865" spans="1:11">
      <c r="A4865" s="444"/>
      <c r="B4865" s="421"/>
      <c r="C4865" s="421"/>
      <c r="D4865" s="421"/>
      <c r="E4865" s="421"/>
      <c r="F4865" s="422"/>
      <c r="G4865" s="827"/>
      <c r="H4865" s="828"/>
      <c r="I4865" s="457"/>
      <c r="J4865" s="458"/>
      <c r="K4865" s="426"/>
    </row>
    <row r="4866" spans="1:11">
      <c r="A4866" s="445"/>
      <c r="B4866" s="429"/>
      <c r="C4866" s="429"/>
      <c r="D4866" s="429"/>
      <c r="E4866" s="429"/>
      <c r="F4866" s="430"/>
      <c r="G4866" s="831"/>
      <c r="H4866" s="832"/>
      <c r="I4866" s="460"/>
      <c r="J4866" s="461"/>
      <c r="K4866" s="434"/>
    </row>
    <row r="4867" spans="1:11">
      <c r="A4867" s="833" t="s">
        <v>1275</v>
      </c>
      <c r="B4867" s="834"/>
      <c r="C4867" s="834"/>
      <c r="D4867" s="834"/>
      <c r="E4867" s="834"/>
      <c r="F4867" s="834"/>
      <c r="G4867" s="834"/>
      <c r="H4867" s="834"/>
      <c r="I4867" s="834"/>
      <c r="J4867" s="835"/>
      <c r="K4867" s="459"/>
    </row>
    <row r="4868" spans="1:11">
      <c r="A4868" s="814" t="s">
        <v>1276</v>
      </c>
      <c r="B4868" s="869"/>
      <c r="C4868" s="872" t="s">
        <v>1277</v>
      </c>
      <c r="D4868" s="462" t="s">
        <v>984</v>
      </c>
      <c r="E4868" s="874" t="s">
        <v>889</v>
      </c>
      <c r="F4868" s="874"/>
      <c r="G4868" s="875"/>
      <c r="H4868" s="876" t="s">
        <v>1278</v>
      </c>
      <c r="I4868" s="877"/>
      <c r="J4868" s="878"/>
      <c r="K4868" s="829" t="s">
        <v>1279</v>
      </c>
    </row>
    <row r="4869" spans="1:11">
      <c r="A4869" s="870"/>
      <c r="B4869" s="871"/>
      <c r="C4869" s="873"/>
      <c r="D4869" s="464"/>
      <c r="E4869" s="463" t="s">
        <v>1280</v>
      </c>
      <c r="F4869" s="465" t="s">
        <v>1281</v>
      </c>
      <c r="G4869" s="466" t="s">
        <v>1282</v>
      </c>
      <c r="H4869" s="463" t="s">
        <v>1280</v>
      </c>
      <c r="I4869" s="465" t="s">
        <v>1281</v>
      </c>
      <c r="J4869" s="465" t="s">
        <v>1282</v>
      </c>
      <c r="K4869" s="830"/>
    </row>
    <row r="4870" spans="1:11">
      <c r="A4870" s="467"/>
      <c r="B4870" s="414"/>
      <c r="C4870" s="468"/>
      <c r="D4870" s="469"/>
      <c r="E4870" s="470"/>
      <c r="F4870" s="471"/>
      <c r="G4870" s="472"/>
      <c r="H4870" s="456"/>
      <c r="I4870" s="456"/>
      <c r="J4870" s="473"/>
      <c r="K4870" s="455"/>
    </row>
    <row r="4871" spans="1:11">
      <c r="A4871" s="444"/>
      <c r="B4871" s="421"/>
      <c r="C4871" s="468"/>
      <c r="D4871" s="474"/>
      <c r="E4871" s="475"/>
      <c r="F4871" s="476"/>
      <c r="G4871" s="477"/>
      <c r="H4871" s="456"/>
      <c r="I4871" s="456"/>
      <c r="J4871" s="473"/>
      <c r="K4871" s="426"/>
    </row>
    <row r="4872" spans="1:11">
      <c r="A4872" s="444"/>
      <c r="B4872" s="421"/>
      <c r="C4872" s="468"/>
      <c r="D4872" s="474"/>
      <c r="E4872" s="475"/>
      <c r="F4872" s="476"/>
      <c r="G4872" s="477"/>
      <c r="H4872" s="456"/>
      <c r="I4872" s="456"/>
      <c r="J4872" s="473"/>
      <c r="K4872" s="426"/>
    </row>
    <row r="4873" spans="1:11">
      <c r="A4873" s="445"/>
      <c r="B4873" s="429"/>
      <c r="C4873" s="478"/>
      <c r="D4873" s="479"/>
      <c r="E4873" s="480"/>
      <c r="F4873" s="481"/>
      <c r="G4873" s="482"/>
      <c r="H4873" s="456"/>
      <c r="I4873" s="456"/>
      <c r="J4873" s="473"/>
      <c r="K4873" s="434"/>
    </row>
    <row r="4874" spans="1:11">
      <c r="A4874" s="811" t="s">
        <v>1283</v>
      </c>
      <c r="B4874" s="809"/>
      <c r="C4874" s="809"/>
      <c r="D4874" s="812"/>
      <c r="E4874" s="809"/>
      <c r="F4874" s="809"/>
      <c r="G4874" s="809"/>
      <c r="H4874" s="809"/>
      <c r="I4874" s="809"/>
      <c r="J4874" s="810"/>
      <c r="K4874" s="459"/>
    </row>
    <row r="4875" spans="1:11">
      <c r="A4875" s="808" t="s">
        <v>1284</v>
      </c>
      <c r="B4875" s="809"/>
      <c r="C4875" s="809"/>
      <c r="D4875" s="809"/>
      <c r="E4875" s="809"/>
      <c r="F4875" s="809"/>
      <c r="G4875" s="809"/>
      <c r="H4875" s="809"/>
      <c r="I4875" s="809"/>
      <c r="J4875" s="810"/>
      <c r="K4875" s="449">
        <v>5.64</v>
      </c>
    </row>
    <row r="4876" spans="1:11">
      <c r="A4876" s="808" t="s">
        <v>1225</v>
      </c>
      <c r="B4876" s="809"/>
      <c r="C4876" s="809"/>
      <c r="D4876" s="809"/>
      <c r="E4876" s="809"/>
      <c r="F4876" s="809"/>
      <c r="G4876" s="809"/>
      <c r="H4876" s="809"/>
      <c r="I4876" s="809"/>
      <c r="J4876" s="810"/>
      <c r="K4876" s="459"/>
    </row>
    <row r="4877" spans="1:11">
      <c r="A4877" s="808" t="s">
        <v>1285</v>
      </c>
      <c r="B4877" s="809"/>
      <c r="C4877" s="809"/>
      <c r="D4877" s="809"/>
      <c r="E4877" s="809"/>
      <c r="F4877" s="809"/>
      <c r="G4877" s="809"/>
      <c r="H4877" s="809"/>
      <c r="I4877" s="809"/>
      <c r="J4877" s="810"/>
      <c r="K4877" s="459"/>
    </row>
    <row r="4880" spans="1:11" s="233" customFormat="1">
      <c r="A4880" s="774" t="s">
        <v>1226</v>
      </c>
      <c r="B4880" s="775"/>
      <c r="C4880" s="775"/>
      <c r="D4880" s="775"/>
      <c r="E4880" s="775"/>
      <c r="F4880" s="775"/>
      <c r="G4880" s="775"/>
      <c r="H4880" s="775"/>
      <c r="I4880" s="775"/>
      <c r="J4880" s="775"/>
      <c r="K4880" s="776"/>
    </row>
    <row r="4881" spans="1:11" s="233" customFormat="1">
      <c r="A4881" s="505" t="s">
        <v>1227</v>
      </c>
      <c r="B4881" s="506"/>
      <c r="C4881" s="780"/>
      <c r="D4881" s="780"/>
      <c r="E4881" s="780"/>
      <c r="F4881" s="780"/>
      <c r="G4881" s="780"/>
      <c r="H4881" s="780"/>
      <c r="I4881" s="780"/>
      <c r="J4881" s="780"/>
      <c r="K4881" s="781"/>
    </row>
    <row r="4882" spans="1:11" s="233" customFormat="1">
      <c r="A4882" s="505" t="s">
        <v>1228</v>
      </c>
      <c r="B4882" s="506"/>
      <c r="C4882" s="507" t="s">
        <v>1229</v>
      </c>
      <c r="D4882" s="508"/>
      <c r="E4882" s="777"/>
      <c r="F4882" s="777"/>
      <c r="G4882" s="777"/>
      <c r="H4882" s="509"/>
      <c r="I4882" s="507" t="s">
        <v>1230</v>
      </c>
      <c r="J4882" s="778"/>
      <c r="K4882" s="779"/>
    </row>
    <row r="4883" spans="1:11" s="233" customFormat="1">
      <c r="A4883" s="510" t="s">
        <v>1231</v>
      </c>
      <c r="B4883" s="511" t="s">
        <v>1645</v>
      </c>
      <c r="C4883" s="512"/>
      <c r="D4883" s="512"/>
      <c r="E4883" s="512"/>
      <c r="F4883" s="512"/>
      <c r="G4883" s="512"/>
      <c r="H4883" s="512"/>
      <c r="I4883" s="512"/>
      <c r="J4883" s="512"/>
      <c r="K4883" s="513"/>
    </row>
    <row r="4884" spans="1:11" s="233" customFormat="1">
      <c r="A4884" s="514" t="s">
        <v>1233</v>
      </c>
      <c r="B4884" s="515"/>
      <c r="C4884" s="508"/>
      <c r="D4884" s="516"/>
      <c r="E4884" s="516"/>
      <c r="F4884" s="516"/>
      <c r="G4884" s="516"/>
      <c r="H4884" s="516"/>
      <c r="I4884" s="517"/>
      <c r="J4884" s="518" t="s">
        <v>1234</v>
      </c>
      <c r="K4884" s="519"/>
    </row>
    <row r="4885" spans="1:11" s="233" customFormat="1">
      <c r="A4885" s="949" t="s">
        <v>1646</v>
      </c>
      <c r="B4885" s="950"/>
      <c r="C4885" s="950"/>
      <c r="D4885" s="950"/>
      <c r="E4885" s="950"/>
      <c r="F4885" s="950"/>
      <c r="G4885" s="950"/>
      <c r="H4885" s="950"/>
      <c r="I4885" s="951"/>
      <c r="J4885" s="520" t="s">
        <v>1236</v>
      </c>
      <c r="K4885" s="519" t="s">
        <v>1310</v>
      </c>
    </row>
    <row r="4886" spans="1:11" s="233" customFormat="1" ht="13.15" customHeight="1">
      <c r="A4886" s="742" t="s">
        <v>1238</v>
      </c>
      <c r="B4886" s="798"/>
      <c r="C4886" s="759"/>
      <c r="D4886" s="759"/>
      <c r="E4886" s="741"/>
      <c r="F4886" s="521" t="s">
        <v>1239</v>
      </c>
      <c r="G4886" s="796" t="s">
        <v>1240</v>
      </c>
      <c r="H4886" s="797"/>
      <c r="I4886" s="770" t="s">
        <v>1241</v>
      </c>
      <c r="J4886" s="770"/>
      <c r="K4886" s="785" t="s">
        <v>1242</v>
      </c>
    </row>
    <row r="4887" spans="1:11" s="233" customFormat="1">
      <c r="A4887" s="742"/>
      <c r="B4887" s="798"/>
      <c r="C4887" s="798"/>
      <c r="D4887" s="798"/>
      <c r="E4887" s="743"/>
      <c r="F4887" s="521"/>
      <c r="G4887" s="521" t="s">
        <v>1243</v>
      </c>
      <c r="H4887" s="522" t="s">
        <v>1244</v>
      </c>
      <c r="I4887" s="523" t="s">
        <v>1245</v>
      </c>
      <c r="J4887" s="523" t="s">
        <v>1244</v>
      </c>
      <c r="K4887" s="786"/>
    </row>
    <row r="4888" spans="1:11" s="234" customFormat="1">
      <c r="A4888" s="524">
        <v>30001</v>
      </c>
      <c r="B4888" s="525" t="s">
        <v>1647</v>
      </c>
      <c r="C4888" s="525"/>
      <c r="D4888" s="525"/>
      <c r="E4888" s="526"/>
      <c r="F4888" s="527">
        <v>1</v>
      </c>
      <c r="G4888" s="528">
        <v>0.91</v>
      </c>
      <c r="H4888" s="529">
        <v>0.09</v>
      </c>
      <c r="I4888" s="426">
        <v>730.52</v>
      </c>
      <c r="J4888" s="426">
        <v>278.76</v>
      </c>
      <c r="K4888" s="530">
        <v>689.85</v>
      </c>
    </row>
    <row r="4889" spans="1:11" s="234" customFormat="1">
      <c r="A4889" s="531">
        <v>30007</v>
      </c>
      <c r="B4889" s="532" t="s">
        <v>1648</v>
      </c>
      <c r="C4889" s="532"/>
      <c r="D4889" s="532"/>
      <c r="E4889" s="533"/>
      <c r="F4889" s="534">
        <v>1</v>
      </c>
      <c r="G4889" s="535">
        <v>1</v>
      </c>
      <c r="H4889" s="536">
        <v>0</v>
      </c>
      <c r="I4889" s="537">
        <v>431.82</v>
      </c>
      <c r="J4889" s="537">
        <v>201.84</v>
      </c>
      <c r="K4889" s="538">
        <v>431.82</v>
      </c>
    </row>
    <row r="4890" spans="1:11" s="234" customFormat="1">
      <c r="A4890" s="531">
        <v>30037</v>
      </c>
      <c r="B4890" s="532" t="s">
        <v>1625</v>
      </c>
      <c r="C4890" s="532"/>
      <c r="D4890" s="532"/>
      <c r="E4890" s="533"/>
      <c r="F4890" s="534">
        <v>4</v>
      </c>
      <c r="G4890" s="535">
        <v>0.93</v>
      </c>
      <c r="H4890" s="536">
        <v>7.0000000000000007E-2</v>
      </c>
      <c r="I4890" s="537">
        <v>287.75</v>
      </c>
      <c r="J4890" s="537">
        <v>72.75</v>
      </c>
      <c r="K4890" s="538">
        <v>1090.76</v>
      </c>
    </row>
    <row r="4891" spans="1:11" s="234" customFormat="1">
      <c r="A4891" s="531">
        <v>30046</v>
      </c>
      <c r="B4891" s="532" t="s">
        <v>1649</v>
      </c>
      <c r="C4891" s="532"/>
      <c r="D4891" s="532"/>
      <c r="E4891" s="533"/>
      <c r="F4891" s="534">
        <v>1</v>
      </c>
      <c r="G4891" s="535">
        <v>0.12</v>
      </c>
      <c r="H4891" s="536">
        <v>0.88</v>
      </c>
      <c r="I4891" s="537">
        <v>274.86</v>
      </c>
      <c r="J4891" s="537">
        <v>116.89</v>
      </c>
      <c r="K4891" s="538">
        <v>135.84</v>
      </c>
    </row>
    <row r="4892" spans="1:11" s="234" customFormat="1">
      <c r="A4892" s="539"/>
      <c r="B4892" s="532"/>
      <c r="C4892" s="532"/>
      <c r="D4892" s="532"/>
      <c r="E4892" s="533"/>
      <c r="F4892" s="534"/>
      <c r="G4892" s="540"/>
      <c r="H4892" s="541"/>
      <c r="I4892" s="542"/>
      <c r="J4892" s="542"/>
      <c r="K4892" s="543"/>
    </row>
    <row r="4893" spans="1:11" s="234" customFormat="1">
      <c r="A4893" s="539"/>
      <c r="B4893" s="532"/>
      <c r="C4893" s="532"/>
      <c r="D4893" s="532"/>
      <c r="E4893" s="533"/>
      <c r="F4893" s="534"/>
      <c r="G4893" s="540"/>
      <c r="H4893" s="541"/>
      <c r="I4893" s="542"/>
      <c r="J4893" s="542"/>
      <c r="K4893" s="543"/>
    </row>
    <row r="4894" spans="1:11" s="234" customFormat="1">
      <c r="A4894" s="539"/>
      <c r="B4894" s="532"/>
      <c r="C4894" s="532"/>
      <c r="D4894" s="532"/>
      <c r="E4894" s="533"/>
      <c r="F4894" s="534"/>
      <c r="G4894" s="540"/>
      <c r="H4894" s="541"/>
      <c r="I4894" s="542"/>
      <c r="J4894" s="542"/>
      <c r="K4894" s="543"/>
    </row>
    <row r="4895" spans="1:11" s="234" customFormat="1">
      <c r="A4895" s="544"/>
      <c r="B4895" s="545"/>
      <c r="C4895" s="545"/>
      <c r="D4895" s="545"/>
      <c r="E4895" s="546"/>
      <c r="F4895" s="547"/>
      <c r="G4895" s="548"/>
      <c r="H4895" s="549"/>
      <c r="I4895" s="550"/>
      <c r="J4895" s="550"/>
      <c r="K4895" s="551"/>
    </row>
    <row r="4896" spans="1:11" s="233" customFormat="1">
      <c r="A4896" s="849" t="s">
        <v>1247</v>
      </c>
      <c r="B4896" s="850"/>
      <c r="C4896" s="850"/>
      <c r="D4896" s="850"/>
      <c r="E4896" s="850"/>
      <c r="F4896" s="746"/>
      <c r="G4896" s="746"/>
      <c r="H4896" s="746"/>
      <c r="I4896" s="746"/>
      <c r="J4896" s="747"/>
      <c r="K4896" s="552">
        <v>2348.2700000000004</v>
      </c>
    </row>
    <row r="4897" spans="1:11" s="233" customFormat="1">
      <c r="A4897" s="740" t="s">
        <v>1248</v>
      </c>
      <c r="B4897" s="759"/>
      <c r="C4897" s="759"/>
      <c r="D4897" s="759"/>
      <c r="E4897" s="759"/>
      <c r="F4897" s="553"/>
      <c r="G4897" s="553"/>
      <c r="H4897" s="794" t="s">
        <v>1239</v>
      </c>
      <c r="I4897" s="787" t="s">
        <v>1249</v>
      </c>
      <c r="J4897" s="785" t="s">
        <v>1250</v>
      </c>
      <c r="K4897" s="785" t="s">
        <v>1242</v>
      </c>
    </row>
    <row r="4898" spans="1:11" s="233" customFormat="1" ht="14.25">
      <c r="A4898" s="760"/>
      <c r="B4898" s="761"/>
      <c r="C4898" s="761"/>
      <c r="D4898" s="761"/>
      <c r="E4898" s="761"/>
      <c r="F4898" s="554"/>
      <c r="G4898" s="668"/>
      <c r="H4898" s="795"/>
      <c r="I4898" s="788"/>
      <c r="J4898" s="786"/>
      <c r="K4898" s="786"/>
    </row>
    <row r="4899" spans="1:11" s="233" customFormat="1">
      <c r="A4899" s="555">
        <v>20002</v>
      </c>
      <c r="B4899" s="732" t="s">
        <v>1650</v>
      </c>
      <c r="C4899" s="732"/>
      <c r="D4899" s="732"/>
      <c r="E4899" s="732"/>
      <c r="F4899" s="732"/>
      <c r="G4899" s="733"/>
      <c r="H4899" s="556">
        <v>1</v>
      </c>
      <c r="I4899" s="557" t="s">
        <v>1252</v>
      </c>
      <c r="J4899" s="537">
        <v>24.3</v>
      </c>
      <c r="K4899" s="537">
        <v>24.3</v>
      </c>
    </row>
    <row r="4900" spans="1:11" s="233" customFormat="1">
      <c r="A4900" s="558">
        <v>20003</v>
      </c>
      <c r="B4900" s="952" t="s">
        <v>1651</v>
      </c>
      <c r="C4900" s="952"/>
      <c r="D4900" s="952"/>
      <c r="E4900" s="952"/>
      <c r="F4900" s="952"/>
      <c r="G4900" s="953"/>
      <c r="H4900" s="556">
        <v>3</v>
      </c>
      <c r="I4900" s="557" t="s">
        <v>1252</v>
      </c>
      <c r="J4900" s="537">
        <v>15.22</v>
      </c>
      <c r="K4900" s="537">
        <v>45.66</v>
      </c>
    </row>
    <row r="4901" spans="1:11" s="233" customFormat="1">
      <c r="A4901" s="558">
        <v>11</v>
      </c>
      <c r="B4901" s="952" t="s">
        <v>1652</v>
      </c>
      <c r="C4901" s="952"/>
      <c r="D4901" s="952"/>
      <c r="E4901" s="952"/>
      <c r="F4901" s="952"/>
      <c r="G4901" s="953"/>
      <c r="H4901" s="556">
        <v>1.1200000000000001</v>
      </c>
      <c r="I4901" s="557" t="s">
        <v>1256</v>
      </c>
      <c r="J4901" s="537">
        <v>0</v>
      </c>
      <c r="K4901" s="537">
        <v>0.78</v>
      </c>
    </row>
    <row r="4902" spans="1:11" s="233" customFormat="1">
      <c r="A4902" s="558">
        <v>12</v>
      </c>
      <c r="B4902" s="952" t="s">
        <v>1653</v>
      </c>
      <c r="C4902" s="952"/>
      <c r="D4902" s="952"/>
      <c r="E4902" s="952"/>
      <c r="F4902" s="952"/>
      <c r="G4902" s="953"/>
      <c r="H4902" s="556">
        <v>9.6</v>
      </c>
      <c r="I4902" s="557" t="s">
        <v>1256</v>
      </c>
      <c r="J4902" s="537">
        <v>0</v>
      </c>
      <c r="K4902" s="537">
        <v>6.71</v>
      </c>
    </row>
    <row r="4903" spans="1:11" s="233" customFormat="1">
      <c r="A4903" s="558">
        <v>13</v>
      </c>
      <c r="B4903" s="952" t="s">
        <v>1654</v>
      </c>
      <c r="C4903" s="952"/>
      <c r="D4903" s="952"/>
      <c r="E4903" s="952"/>
      <c r="F4903" s="952"/>
      <c r="G4903" s="953"/>
      <c r="H4903" s="556">
        <v>4.79</v>
      </c>
      <c r="I4903" s="557" t="s">
        <v>1256</v>
      </c>
      <c r="J4903" s="537">
        <v>0</v>
      </c>
      <c r="K4903" s="537">
        <v>3.35</v>
      </c>
    </row>
    <row r="4904" spans="1:11" s="233" customFormat="1">
      <c r="A4904" s="560"/>
      <c r="B4904" s="952"/>
      <c r="C4904" s="952"/>
      <c r="D4904" s="952"/>
      <c r="E4904" s="952"/>
      <c r="F4904" s="952"/>
      <c r="G4904" s="953"/>
      <c r="H4904" s="556"/>
      <c r="I4904" s="557"/>
      <c r="J4904" s="542"/>
      <c r="K4904" s="542"/>
    </row>
    <row r="4905" spans="1:11" s="233" customFormat="1">
      <c r="A4905" s="560"/>
      <c r="B4905" s="952"/>
      <c r="C4905" s="952"/>
      <c r="D4905" s="952"/>
      <c r="E4905" s="952"/>
      <c r="F4905" s="952"/>
      <c r="G4905" s="953"/>
      <c r="H4905" s="556"/>
      <c r="I4905" s="557"/>
      <c r="J4905" s="542"/>
      <c r="K4905" s="542"/>
    </row>
    <row r="4906" spans="1:11" s="233" customFormat="1">
      <c r="A4906" s="561"/>
      <c r="B4906" s="954"/>
      <c r="C4906" s="954"/>
      <c r="D4906" s="954"/>
      <c r="E4906" s="954"/>
      <c r="F4906" s="954"/>
      <c r="G4906" s="955"/>
      <c r="H4906" s="562"/>
      <c r="I4906" s="563"/>
      <c r="J4906" s="550"/>
      <c r="K4906" s="550"/>
    </row>
    <row r="4907" spans="1:11" s="233" customFormat="1" ht="14.25">
      <c r="A4907" s="564"/>
      <c r="B4907" s="243"/>
      <c r="C4907" s="669"/>
      <c r="D4907" s="745" t="s">
        <v>1263</v>
      </c>
      <c r="E4907" s="746"/>
      <c r="F4907" s="746"/>
      <c r="G4907" s="746"/>
      <c r="H4907" s="746"/>
      <c r="I4907" s="746"/>
      <c r="J4907" s="747"/>
      <c r="K4907" s="565">
        <v>80.799999999999983</v>
      </c>
    </row>
    <row r="4908" spans="1:11" s="233" customFormat="1">
      <c r="A4908" s="564" t="s">
        <v>1264</v>
      </c>
      <c r="B4908" s="553"/>
      <c r="C4908" s="566">
        <v>267.46249999999998</v>
      </c>
      <c r="D4908" s="748" t="s">
        <v>1265</v>
      </c>
      <c r="E4908" s="749"/>
      <c r="F4908" s="749"/>
      <c r="G4908" s="749"/>
      <c r="H4908" s="749"/>
      <c r="I4908" s="749"/>
      <c r="J4908" s="750"/>
      <c r="K4908" s="565">
        <v>2429.0700000000006</v>
      </c>
    </row>
    <row r="4909" spans="1:11" s="233" customFormat="1">
      <c r="A4909" s="567"/>
      <c r="B4909" s="553"/>
      <c r="C4909" s="568"/>
      <c r="D4909" s="751" t="s">
        <v>1266</v>
      </c>
      <c r="E4909" s="751"/>
      <c r="F4909" s="746"/>
      <c r="G4909" s="746"/>
      <c r="H4909" s="746"/>
      <c r="I4909" s="746"/>
      <c r="J4909" s="747"/>
      <c r="K4909" s="565">
        <v>9.08</v>
      </c>
    </row>
    <row r="4910" spans="1:11" s="233" customFormat="1" ht="13.15" customHeight="1">
      <c r="A4910" s="740" t="s">
        <v>1267</v>
      </c>
      <c r="B4910" s="759"/>
      <c r="C4910" s="759"/>
      <c r="D4910" s="759"/>
      <c r="E4910" s="759"/>
      <c r="F4910" s="753"/>
      <c r="G4910" s="755" t="s">
        <v>1268</v>
      </c>
      <c r="H4910" s="756"/>
      <c r="I4910" s="744" t="s">
        <v>1249</v>
      </c>
      <c r="J4910" s="752" t="s">
        <v>1269</v>
      </c>
      <c r="K4910" s="752" t="s">
        <v>1270</v>
      </c>
    </row>
    <row r="4911" spans="1:11" s="233" customFormat="1" ht="13.15" customHeight="1">
      <c r="A4911" s="760"/>
      <c r="B4911" s="761"/>
      <c r="C4911" s="761"/>
      <c r="D4911" s="761"/>
      <c r="E4911" s="761"/>
      <c r="F4911" s="754"/>
      <c r="G4911" s="757"/>
      <c r="H4911" s="758"/>
      <c r="I4911" s="744"/>
      <c r="J4911" s="752"/>
      <c r="K4911" s="744"/>
    </row>
    <row r="4912" spans="1:11" s="233" customFormat="1">
      <c r="A4912" s="560"/>
      <c r="B4912" s="532"/>
      <c r="C4912" s="532"/>
      <c r="D4912" s="532"/>
      <c r="E4912" s="532"/>
      <c r="F4912" s="526"/>
      <c r="G4912" s="956"/>
      <c r="H4912" s="957"/>
      <c r="I4912" s="569"/>
      <c r="J4912" s="570"/>
      <c r="K4912" s="571"/>
    </row>
    <row r="4913" spans="1:11" s="233" customFormat="1">
      <c r="A4913" s="560"/>
      <c r="B4913" s="532"/>
      <c r="C4913" s="532"/>
      <c r="D4913" s="532"/>
      <c r="E4913" s="532"/>
      <c r="F4913" s="533"/>
      <c r="G4913" s="958"/>
      <c r="H4913" s="959"/>
      <c r="I4913" s="573"/>
      <c r="J4913" s="574"/>
      <c r="K4913" s="542"/>
    </row>
    <row r="4914" spans="1:11" s="233" customFormat="1">
      <c r="A4914" s="560"/>
      <c r="B4914" s="532"/>
      <c r="C4914" s="532"/>
      <c r="D4914" s="532"/>
      <c r="E4914" s="532"/>
      <c r="F4914" s="533"/>
      <c r="G4914" s="958"/>
      <c r="H4914" s="959"/>
      <c r="I4914" s="573"/>
      <c r="J4914" s="574"/>
      <c r="K4914" s="542"/>
    </row>
    <row r="4915" spans="1:11" s="233" customFormat="1">
      <c r="A4915" s="560"/>
      <c r="B4915" s="532"/>
      <c r="C4915" s="532"/>
      <c r="D4915" s="532"/>
      <c r="E4915" s="532"/>
      <c r="F4915" s="533"/>
      <c r="G4915" s="958"/>
      <c r="H4915" s="959"/>
      <c r="I4915" s="573"/>
      <c r="J4915" s="574"/>
      <c r="K4915" s="542"/>
    </row>
    <row r="4916" spans="1:11" s="233" customFormat="1">
      <c r="A4916" s="745" t="s">
        <v>1271</v>
      </c>
      <c r="B4916" s="746"/>
      <c r="C4916" s="746"/>
      <c r="D4916" s="746"/>
      <c r="E4916" s="746"/>
      <c r="F4916" s="746"/>
      <c r="G4916" s="746"/>
      <c r="H4916" s="746"/>
      <c r="I4916" s="746"/>
      <c r="J4916" s="747"/>
      <c r="K4916" s="575"/>
    </row>
    <row r="4917" spans="1:11" s="233" customFormat="1" ht="13.15" customHeight="1">
      <c r="A4917" s="740" t="s">
        <v>1272</v>
      </c>
      <c r="B4917" s="759"/>
      <c r="C4917" s="759"/>
      <c r="D4917" s="759"/>
      <c r="E4917" s="759"/>
      <c r="F4917" s="753"/>
      <c r="G4917" s="755" t="s">
        <v>1268</v>
      </c>
      <c r="H4917" s="756"/>
      <c r="I4917" s="744" t="s">
        <v>1249</v>
      </c>
      <c r="J4917" s="752" t="s">
        <v>1269</v>
      </c>
      <c r="K4917" s="752" t="s">
        <v>1270</v>
      </c>
    </row>
    <row r="4918" spans="1:11" s="233" customFormat="1" ht="13.15" customHeight="1">
      <c r="A4918" s="760"/>
      <c r="B4918" s="761"/>
      <c r="C4918" s="761"/>
      <c r="D4918" s="761"/>
      <c r="E4918" s="761"/>
      <c r="F4918" s="754"/>
      <c r="G4918" s="757"/>
      <c r="H4918" s="758"/>
      <c r="I4918" s="744"/>
      <c r="J4918" s="752"/>
      <c r="K4918" s="744"/>
    </row>
    <row r="4919" spans="1:11" s="233" customFormat="1">
      <c r="A4919" s="560"/>
      <c r="B4919" s="532"/>
      <c r="C4919" s="532"/>
      <c r="D4919" s="532"/>
      <c r="E4919" s="532"/>
      <c r="F4919" s="533"/>
      <c r="G4919" s="958"/>
      <c r="H4919" s="959"/>
      <c r="I4919" s="573"/>
      <c r="J4919" s="574"/>
      <c r="K4919" s="542"/>
    </row>
    <row r="4920" spans="1:11" s="233" customFormat="1">
      <c r="A4920" s="560"/>
      <c r="B4920" s="532"/>
      <c r="C4920" s="532"/>
      <c r="D4920" s="532"/>
      <c r="E4920" s="532"/>
      <c r="F4920" s="533"/>
      <c r="G4920" s="958"/>
      <c r="H4920" s="959"/>
      <c r="I4920" s="573"/>
      <c r="J4920" s="574"/>
      <c r="K4920" s="542"/>
    </row>
    <row r="4921" spans="1:11" s="233" customFormat="1">
      <c r="A4921" s="560"/>
      <c r="B4921" s="532"/>
      <c r="C4921" s="532"/>
      <c r="D4921" s="532"/>
      <c r="E4921" s="532"/>
      <c r="F4921" s="533"/>
      <c r="G4921" s="958"/>
      <c r="H4921" s="959"/>
      <c r="I4921" s="573"/>
      <c r="J4921" s="574"/>
      <c r="K4921" s="542"/>
    </row>
    <row r="4922" spans="1:11" s="233" customFormat="1">
      <c r="A4922" s="561"/>
      <c r="B4922" s="545"/>
      <c r="C4922" s="545"/>
      <c r="D4922" s="545"/>
      <c r="E4922" s="545"/>
      <c r="F4922" s="546"/>
      <c r="G4922" s="960"/>
      <c r="H4922" s="961"/>
      <c r="I4922" s="576"/>
      <c r="J4922" s="577"/>
      <c r="K4922" s="550"/>
    </row>
    <row r="4923" spans="1:11" s="233" customFormat="1">
      <c r="A4923" s="745" t="s">
        <v>1273</v>
      </c>
      <c r="B4923" s="746"/>
      <c r="C4923" s="746"/>
      <c r="D4923" s="746"/>
      <c r="E4923" s="746"/>
      <c r="F4923" s="746"/>
      <c r="G4923" s="746"/>
      <c r="H4923" s="746"/>
      <c r="I4923" s="746"/>
      <c r="J4923" s="747"/>
      <c r="K4923" s="575"/>
    </row>
    <row r="4924" spans="1:11" s="233" customFormat="1" ht="13.15" customHeight="1">
      <c r="A4924" s="740" t="s">
        <v>1274</v>
      </c>
      <c r="B4924" s="759"/>
      <c r="C4924" s="759"/>
      <c r="D4924" s="759"/>
      <c r="E4924" s="759"/>
      <c r="F4924" s="753"/>
      <c r="G4924" s="755" t="s">
        <v>1268</v>
      </c>
      <c r="H4924" s="756"/>
      <c r="I4924" s="744" t="s">
        <v>1249</v>
      </c>
      <c r="J4924" s="752" t="s">
        <v>1269</v>
      </c>
      <c r="K4924" s="752" t="s">
        <v>1270</v>
      </c>
    </row>
    <row r="4925" spans="1:11" s="233" customFormat="1" ht="13.15" customHeight="1">
      <c r="A4925" s="760"/>
      <c r="B4925" s="761"/>
      <c r="C4925" s="761"/>
      <c r="D4925" s="761"/>
      <c r="E4925" s="761"/>
      <c r="F4925" s="754"/>
      <c r="G4925" s="757"/>
      <c r="H4925" s="758"/>
      <c r="I4925" s="744"/>
      <c r="J4925" s="752"/>
      <c r="K4925" s="744"/>
    </row>
    <row r="4926" spans="1:11" s="233" customFormat="1">
      <c r="A4926" s="560"/>
      <c r="B4926" s="532"/>
      <c r="C4926" s="532"/>
      <c r="D4926" s="532"/>
      <c r="E4926" s="532"/>
      <c r="F4926" s="533"/>
      <c r="G4926" s="958"/>
      <c r="H4926" s="959"/>
      <c r="I4926" s="573"/>
      <c r="J4926" s="574"/>
      <c r="K4926" s="542"/>
    </row>
    <row r="4927" spans="1:11" s="233" customFormat="1">
      <c r="A4927" s="560"/>
      <c r="B4927" s="532"/>
      <c r="C4927" s="532"/>
      <c r="D4927" s="532"/>
      <c r="E4927" s="532"/>
      <c r="F4927" s="533"/>
      <c r="G4927" s="958"/>
      <c r="H4927" s="959"/>
      <c r="I4927" s="573"/>
      <c r="J4927" s="574"/>
      <c r="K4927" s="542"/>
    </row>
    <row r="4928" spans="1:11" s="233" customFormat="1">
      <c r="A4928" s="560"/>
      <c r="B4928" s="532"/>
      <c r="C4928" s="532"/>
      <c r="D4928" s="532"/>
      <c r="E4928" s="532"/>
      <c r="F4928" s="533"/>
      <c r="G4928" s="958"/>
      <c r="H4928" s="959"/>
      <c r="I4928" s="573"/>
      <c r="J4928" s="574"/>
      <c r="K4928" s="542"/>
    </row>
    <row r="4929" spans="1:11" s="233" customFormat="1">
      <c r="A4929" s="561"/>
      <c r="B4929" s="545"/>
      <c r="C4929" s="545"/>
      <c r="D4929" s="545"/>
      <c r="E4929" s="545"/>
      <c r="F4929" s="546"/>
      <c r="G4929" s="960"/>
      <c r="H4929" s="961"/>
      <c r="I4929" s="576"/>
      <c r="J4929" s="577"/>
      <c r="K4929" s="550"/>
    </row>
    <row r="4930" spans="1:11" s="233" customFormat="1">
      <c r="A4930" s="745" t="s">
        <v>1275</v>
      </c>
      <c r="B4930" s="746"/>
      <c r="C4930" s="746"/>
      <c r="D4930" s="746"/>
      <c r="E4930" s="746"/>
      <c r="F4930" s="746"/>
      <c r="G4930" s="746"/>
      <c r="H4930" s="746"/>
      <c r="I4930" s="746"/>
      <c r="J4930" s="747"/>
      <c r="K4930" s="575"/>
    </row>
    <row r="4931" spans="1:11" s="233" customFormat="1" ht="13.15" customHeight="1">
      <c r="A4931" s="740" t="s">
        <v>1276</v>
      </c>
      <c r="B4931" s="741"/>
      <c r="C4931" s="962" t="s">
        <v>1277</v>
      </c>
      <c r="D4931" s="578" t="s">
        <v>984</v>
      </c>
      <c r="E4931" s="738" t="s">
        <v>889</v>
      </c>
      <c r="F4931" s="738"/>
      <c r="G4931" s="739"/>
      <c r="H4931" s="771" t="s">
        <v>1278</v>
      </c>
      <c r="I4931" s="772"/>
      <c r="J4931" s="773"/>
      <c r="K4931" s="769" t="s">
        <v>1279</v>
      </c>
    </row>
    <row r="4932" spans="1:11" s="233" customFormat="1">
      <c r="A4932" s="742"/>
      <c r="B4932" s="743"/>
      <c r="C4932" s="963"/>
      <c r="D4932" s="580"/>
      <c r="E4932" s="579" t="s">
        <v>1280</v>
      </c>
      <c r="F4932" s="581" t="s">
        <v>1281</v>
      </c>
      <c r="G4932" s="582" t="s">
        <v>1282</v>
      </c>
      <c r="H4932" s="579" t="s">
        <v>1280</v>
      </c>
      <c r="I4932" s="581" t="s">
        <v>1281</v>
      </c>
      <c r="J4932" s="581" t="s">
        <v>1282</v>
      </c>
      <c r="K4932" s="770"/>
    </row>
    <row r="4933" spans="1:11" s="233" customFormat="1">
      <c r="A4933" s="583"/>
      <c r="B4933" s="526"/>
      <c r="C4933" s="584"/>
      <c r="D4933" s="585"/>
      <c r="E4933" s="586"/>
      <c r="F4933" s="587"/>
      <c r="G4933" s="588"/>
      <c r="H4933" s="572"/>
      <c r="I4933" s="572"/>
      <c r="J4933" s="589"/>
      <c r="K4933" s="571"/>
    </row>
    <row r="4934" spans="1:11" s="233" customFormat="1">
      <c r="A4934" s="560"/>
      <c r="B4934" s="532"/>
      <c r="C4934" s="584"/>
      <c r="D4934" s="590"/>
      <c r="E4934" s="591"/>
      <c r="F4934" s="592"/>
      <c r="G4934" s="593"/>
      <c r="H4934" s="572"/>
      <c r="I4934" s="572"/>
      <c r="J4934" s="589"/>
      <c r="K4934" s="542"/>
    </row>
    <row r="4935" spans="1:11" s="233" customFormat="1">
      <c r="A4935" s="560"/>
      <c r="B4935" s="532"/>
      <c r="C4935" s="584"/>
      <c r="D4935" s="590"/>
      <c r="E4935" s="591"/>
      <c r="F4935" s="592"/>
      <c r="G4935" s="593"/>
      <c r="H4935" s="572"/>
      <c r="I4935" s="572"/>
      <c r="J4935" s="589"/>
      <c r="K4935" s="542"/>
    </row>
    <row r="4936" spans="1:11" s="233" customFormat="1">
      <c r="A4936" s="561"/>
      <c r="B4936" s="545"/>
      <c r="C4936" s="594"/>
      <c r="D4936" s="595"/>
      <c r="E4936" s="596"/>
      <c r="F4936" s="597"/>
      <c r="G4936" s="598"/>
      <c r="H4936" s="572"/>
      <c r="I4936" s="572"/>
      <c r="J4936" s="589"/>
      <c r="K4936" s="550"/>
    </row>
    <row r="4937" spans="1:11" s="233" customFormat="1">
      <c r="A4937" s="767" t="s">
        <v>1283</v>
      </c>
      <c r="B4937" s="765"/>
      <c r="C4937" s="765"/>
      <c r="D4937" s="768"/>
      <c r="E4937" s="765"/>
      <c r="F4937" s="765"/>
      <c r="G4937" s="765"/>
      <c r="H4937" s="765"/>
      <c r="I4937" s="765"/>
      <c r="J4937" s="766"/>
      <c r="K4937" s="575"/>
    </row>
    <row r="4938" spans="1:11" s="233" customFormat="1">
      <c r="A4938" s="764" t="s">
        <v>1284</v>
      </c>
      <c r="B4938" s="765"/>
      <c r="C4938" s="765"/>
      <c r="D4938" s="765"/>
      <c r="E4938" s="765"/>
      <c r="F4938" s="765"/>
      <c r="G4938" s="765"/>
      <c r="H4938" s="765"/>
      <c r="I4938" s="765"/>
      <c r="J4938" s="766"/>
      <c r="K4938" s="565">
        <v>9.08</v>
      </c>
    </row>
    <row r="4939" spans="1:11" s="233" customFormat="1">
      <c r="A4939" s="764" t="s">
        <v>1225</v>
      </c>
      <c r="B4939" s="765"/>
      <c r="C4939" s="765"/>
      <c r="D4939" s="765"/>
      <c r="E4939" s="765"/>
      <c r="F4939" s="765"/>
      <c r="G4939" s="765"/>
      <c r="H4939" s="765"/>
      <c r="I4939" s="765"/>
      <c r="J4939" s="766"/>
      <c r="K4939" s="565"/>
    </row>
    <row r="4940" spans="1:11" s="233" customFormat="1">
      <c r="A4940" s="764" t="s">
        <v>1285</v>
      </c>
      <c r="B4940" s="765"/>
      <c r="C4940" s="765"/>
      <c r="D4940" s="765"/>
      <c r="E4940" s="765"/>
      <c r="F4940" s="765"/>
      <c r="G4940" s="765"/>
      <c r="H4940" s="765"/>
      <c r="I4940" s="765"/>
      <c r="J4940" s="766"/>
      <c r="K4940" s="565"/>
    </row>
    <row r="4941" spans="1:11" s="233" customFormat="1">
      <c r="A4941" s="599"/>
      <c r="B4941" s="243"/>
      <c r="C4941" s="508"/>
      <c r="D4941" s="508"/>
      <c r="E4941" s="508"/>
      <c r="F4941" s="508"/>
      <c r="G4941" s="508"/>
      <c r="H4941" s="508"/>
      <c r="I4941" s="508"/>
      <c r="J4941" s="508"/>
      <c r="K4941" s="508"/>
    </row>
    <row r="4942" spans="1:11" s="233" customFormat="1">
      <c r="A4942" s="599"/>
      <c r="B4942" s="243"/>
      <c r="C4942" s="508"/>
      <c r="D4942" s="508"/>
      <c r="E4942" s="508"/>
      <c r="F4942" s="508"/>
      <c r="G4942" s="508"/>
      <c r="H4942" s="508"/>
      <c r="I4942" s="508"/>
      <c r="J4942" s="508"/>
      <c r="K4942" s="508"/>
    </row>
    <row r="4943" spans="1:11" s="233" customFormat="1">
      <c r="A4943" s="774" t="s">
        <v>1226</v>
      </c>
      <c r="B4943" s="775"/>
      <c r="C4943" s="775"/>
      <c r="D4943" s="775"/>
      <c r="E4943" s="775"/>
      <c r="F4943" s="775"/>
      <c r="G4943" s="775"/>
      <c r="H4943" s="775"/>
      <c r="I4943" s="775"/>
      <c r="J4943" s="775"/>
      <c r="K4943" s="776"/>
    </row>
    <row r="4944" spans="1:11" s="233" customFormat="1">
      <c r="A4944" s="505" t="s">
        <v>1227</v>
      </c>
      <c r="B4944" s="506"/>
      <c r="C4944" s="780"/>
      <c r="D4944" s="780"/>
      <c r="E4944" s="780"/>
      <c r="F4944" s="780"/>
      <c r="G4944" s="780"/>
      <c r="H4944" s="780"/>
      <c r="I4944" s="780"/>
      <c r="J4944" s="780"/>
      <c r="K4944" s="781"/>
    </row>
    <row r="4945" spans="1:11" s="233" customFormat="1">
      <c r="A4945" s="505" t="s">
        <v>1228</v>
      </c>
      <c r="B4945" s="506"/>
      <c r="C4945" s="507" t="s">
        <v>1229</v>
      </c>
      <c r="D4945" s="508"/>
      <c r="E4945" s="777"/>
      <c r="F4945" s="777"/>
      <c r="G4945" s="777"/>
      <c r="H4945" s="509"/>
      <c r="I4945" s="507" t="s">
        <v>1230</v>
      </c>
      <c r="J4945" s="778"/>
      <c r="K4945" s="779"/>
    </row>
    <row r="4946" spans="1:11" s="233" customFormat="1">
      <c r="A4946" s="510" t="s">
        <v>1231</v>
      </c>
      <c r="B4946" s="600">
        <v>40100</v>
      </c>
      <c r="C4946" s="512"/>
      <c r="D4946" s="512"/>
      <c r="E4946" s="512"/>
      <c r="F4946" s="512"/>
      <c r="G4946" s="512"/>
      <c r="H4946" s="512"/>
      <c r="I4946" s="512"/>
      <c r="J4946" s="512"/>
      <c r="K4946" s="513"/>
    </row>
    <row r="4947" spans="1:11" s="233" customFormat="1">
      <c r="A4947" s="514" t="s">
        <v>1233</v>
      </c>
      <c r="B4947" s="515"/>
      <c r="C4947" s="508"/>
      <c r="D4947" s="516"/>
      <c r="E4947" s="516"/>
      <c r="F4947" s="516"/>
      <c r="G4947" s="516"/>
      <c r="H4947" s="516"/>
      <c r="I4947" s="517"/>
      <c r="J4947" s="518" t="s">
        <v>1234</v>
      </c>
      <c r="K4947" s="519"/>
    </row>
    <row r="4948" spans="1:11" s="233" customFormat="1">
      <c r="A4948" s="949" t="s">
        <v>1655</v>
      </c>
      <c r="B4948" s="950"/>
      <c r="C4948" s="950"/>
      <c r="D4948" s="950"/>
      <c r="E4948" s="950"/>
      <c r="F4948" s="950"/>
      <c r="G4948" s="950"/>
      <c r="H4948" s="950"/>
      <c r="I4948" s="951"/>
      <c r="J4948" s="520" t="s">
        <v>1236</v>
      </c>
      <c r="K4948" s="519" t="s">
        <v>1310</v>
      </c>
    </row>
    <row r="4949" spans="1:11" s="233" customFormat="1" ht="13.15" customHeight="1">
      <c r="A4949" s="742" t="s">
        <v>1238</v>
      </c>
      <c r="B4949" s="798"/>
      <c r="C4949" s="759"/>
      <c r="D4949" s="759"/>
      <c r="E4949" s="741"/>
      <c r="F4949" s="521" t="s">
        <v>1239</v>
      </c>
      <c r="G4949" s="796" t="s">
        <v>1240</v>
      </c>
      <c r="H4949" s="797"/>
      <c r="I4949" s="770" t="s">
        <v>1241</v>
      </c>
      <c r="J4949" s="770"/>
      <c r="K4949" s="785" t="s">
        <v>1242</v>
      </c>
    </row>
    <row r="4950" spans="1:11" s="233" customFormat="1">
      <c r="A4950" s="742"/>
      <c r="B4950" s="798"/>
      <c r="C4950" s="798"/>
      <c r="D4950" s="798"/>
      <c r="E4950" s="743"/>
      <c r="F4950" s="521"/>
      <c r="G4950" s="521" t="s">
        <v>1243</v>
      </c>
      <c r="H4950" s="522" t="s">
        <v>1244</v>
      </c>
      <c r="I4950" s="521" t="s">
        <v>1245</v>
      </c>
      <c r="J4950" s="521" t="s">
        <v>1244</v>
      </c>
      <c r="K4950" s="786"/>
    </row>
    <row r="4951" spans="1:11" s="234" customFormat="1">
      <c r="A4951" s="524">
        <v>30046</v>
      </c>
      <c r="B4951" s="525" t="s">
        <v>1649</v>
      </c>
      <c r="C4951" s="525"/>
      <c r="D4951" s="525"/>
      <c r="E4951" s="526"/>
      <c r="F4951" s="527">
        <v>1</v>
      </c>
      <c r="G4951" s="528">
        <v>0.39</v>
      </c>
      <c r="H4951" s="529">
        <v>0.61</v>
      </c>
      <c r="I4951" s="601">
        <v>274.86</v>
      </c>
      <c r="J4951" s="601">
        <v>116.89</v>
      </c>
      <c r="K4951" s="530">
        <v>178.49</v>
      </c>
    </row>
    <row r="4952" spans="1:11" s="234" customFormat="1">
      <c r="A4952" s="531">
        <v>30005</v>
      </c>
      <c r="B4952" s="532" t="s">
        <v>1656</v>
      </c>
      <c r="C4952" s="532"/>
      <c r="D4952" s="532"/>
      <c r="E4952" s="533"/>
      <c r="F4952" s="534">
        <v>1</v>
      </c>
      <c r="G4952" s="535">
        <v>0.69</v>
      </c>
      <c r="H4952" s="536">
        <v>0.31</v>
      </c>
      <c r="I4952" s="537">
        <v>135.25</v>
      </c>
      <c r="J4952" s="537">
        <v>45.53</v>
      </c>
      <c r="K4952" s="538">
        <v>107.43</v>
      </c>
    </row>
    <row r="4953" spans="1:11" s="234" customFormat="1">
      <c r="A4953" s="531">
        <v>30009</v>
      </c>
      <c r="B4953" s="532" t="s">
        <v>1657</v>
      </c>
      <c r="C4953" s="532"/>
      <c r="D4953" s="532"/>
      <c r="E4953" s="533"/>
      <c r="F4953" s="534">
        <v>1</v>
      </c>
      <c r="G4953" s="535">
        <v>1</v>
      </c>
      <c r="H4953" s="536">
        <v>0</v>
      </c>
      <c r="I4953" s="537">
        <v>211.29</v>
      </c>
      <c r="J4953" s="537">
        <v>93.82</v>
      </c>
      <c r="K4953" s="538">
        <v>211.29</v>
      </c>
    </row>
    <row r="4954" spans="1:11" s="234" customFormat="1">
      <c r="A4954" s="531">
        <v>30013</v>
      </c>
      <c r="B4954" s="532" t="s">
        <v>1658</v>
      </c>
      <c r="C4954" s="532"/>
      <c r="D4954" s="532"/>
      <c r="E4954" s="533"/>
      <c r="F4954" s="534">
        <v>1</v>
      </c>
      <c r="G4954" s="535">
        <v>0.69</v>
      </c>
      <c r="H4954" s="536">
        <v>0.31</v>
      </c>
      <c r="I4954" s="537">
        <v>4.95</v>
      </c>
      <c r="J4954" s="537">
        <v>3.43</v>
      </c>
      <c r="K4954" s="538">
        <v>4.47</v>
      </c>
    </row>
    <row r="4955" spans="1:11" s="234" customFormat="1">
      <c r="A4955" s="531">
        <v>30040</v>
      </c>
      <c r="B4955" s="532" t="s">
        <v>1659</v>
      </c>
      <c r="C4955" s="532"/>
      <c r="D4955" s="532"/>
      <c r="E4955" s="533"/>
      <c r="F4955" s="534">
        <v>2</v>
      </c>
      <c r="G4955" s="535">
        <v>0.66</v>
      </c>
      <c r="H4955" s="536">
        <v>0.34</v>
      </c>
      <c r="I4955" s="537">
        <v>285.39999999999998</v>
      </c>
      <c r="J4955" s="537">
        <v>62.1</v>
      </c>
      <c r="K4955" s="538">
        <v>418.94</v>
      </c>
    </row>
    <row r="4956" spans="1:11" s="234" customFormat="1">
      <c r="A4956" s="539"/>
      <c r="B4956" s="532"/>
      <c r="C4956" s="532"/>
      <c r="D4956" s="532"/>
      <c r="E4956" s="533"/>
      <c r="F4956" s="534"/>
      <c r="G4956" s="540"/>
      <c r="H4956" s="541"/>
      <c r="I4956" s="542"/>
      <c r="J4956" s="542"/>
      <c r="K4956" s="543"/>
    </row>
    <row r="4957" spans="1:11" s="234" customFormat="1">
      <c r="A4957" s="539"/>
      <c r="B4957" s="532"/>
      <c r="C4957" s="532"/>
      <c r="D4957" s="532"/>
      <c r="E4957" s="533"/>
      <c r="F4957" s="534"/>
      <c r="G4957" s="540"/>
      <c r="H4957" s="541"/>
      <c r="I4957" s="542"/>
      <c r="J4957" s="542"/>
      <c r="K4957" s="543"/>
    </row>
    <row r="4958" spans="1:11" s="234" customFormat="1">
      <c r="A4958" s="544"/>
      <c r="B4958" s="545"/>
      <c r="C4958" s="545"/>
      <c r="D4958" s="545"/>
      <c r="E4958" s="546"/>
      <c r="F4958" s="547"/>
      <c r="G4958" s="548"/>
      <c r="H4958" s="549"/>
      <c r="I4958" s="550"/>
      <c r="J4958" s="550"/>
      <c r="K4958" s="551"/>
    </row>
    <row r="4959" spans="1:11" s="233" customFormat="1">
      <c r="A4959" s="849" t="s">
        <v>1247</v>
      </c>
      <c r="B4959" s="850"/>
      <c r="C4959" s="850"/>
      <c r="D4959" s="850"/>
      <c r="E4959" s="850"/>
      <c r="F4959" s="746"/>
      <c r="G4959" s="746"/>
      <c r="H4959" s="746"/>
      <c r="I4959" s="746"/>
      <c r="J4959" s="747"/>
      <c r="K4959" s="552">
        <v>920.62000000000012</v>
      </c>
    </row>
    <row r="4960" spans="1:11" s="233" customFormat="1">
      <c r="A4960" s="740" t="s">
        <v>1248</v>
      </c>
      <c r="B4960" s="759"/>
      <c r="C4960" s="759"/>
      <c r="D4960" s="759"/>
      <c r="E4960" s="759"/>
      <c r="F4960" s="553"/>
      <c r="G4960" s="553"/>
      <c r="H4960" s="794" t="s">
        <v>1239</v>
      </c>
      <c r="I4960" s="787" t="s">
        <v>1249</v>
      </c>
      <c r="J4960" s="785" t="s">
        <v>1250</v>
      </c>
      <c r="K4960" s="785" t="s">
        <v>1242</v>
      </c>
    </row>
    <row r="4961" spans="1:11" s="233" customFormat="1" ht="14.25">
      <c r="A4961" s="760"/>
      <c r="B4961" s="761"/>
      <c r="C4961" s="761"/>
      <c r="D4961" s="761"/>
      <c r="E4961" s="761"/>
      <c r="F4961" s="554"/>
      <c r="G4961" s="668"/>
      <c r="H4961" s="795"/>
      <c r="I4961" s="788"/>
      <c r="J4961" s="786"/>
      <c r="K4961" s="786"/>
    </row>
    <row r="4962" spans="1:11" s="233" customFormat="1">
      <c r="A4962" s="555">
        <v>20002</v>
      </c>
      <c r="B4962" s="732" t="s">
        <v>1650</v>
      </c>
      <c r="C4962" s="732"/>
      <c r="D4962" s="732"/>
      <c r="E4962" s="732"/>
      <c r="F4962" s="732"/>
      <c r="G4962" s="733"/>
      <c r="H4962" s="556">
        <v>0.5</v>
      </c>
      <c r="I4962" s="557" t="s">
        <v>1252</v>
      </c>
      <c r="J4962" s="537">
        <v>24.3</v>
      </c>
      <c r="K4962" s="537">
        <v>12.15</v>
      </c>
    </row>
    <row r="4963" spans="1:11" s="233" customFormat="1">
      <c r="A4963" s="558">
        <v>20031</v>
      </c>
      <c r="B4963" s="952" t="s">
        <v>1660</v>
      </c>
      <c r="C4963" s="952"/>
      <c r="D4963" s="952"/>
      <c r="E4963" s="952"/>
      <c r="F4963" s="952"/>
      <c r="G4963" s="953"/>
      <c r="H4963" s="556">
        <v>1</v>
      </c>
      <c r="I4963" s="557" t="s">
        <v>1252</v>
      </c>
      <c r="J4963" s="537">
        <v>13.64</v>
      </c>
      <c r="K4963" s="537">
        <v>13.64</v>
      </c>
    </row>
    <row r="4964" spans="1:11" s="233" customFormat="1">
      <c r="A4964" s="558">
        <v>11</v>
      </c>
      <c r="B4964" s="952" t="s">
        <v>1652</v>
      </c>
      <c r="C4964" s="952"/>
      <c r="D4964" s="952"/>
      <c r="E4964" s="952"/>
      <c r="F4964" s="952"/>
      <c r="G4964" s="953"/>
      <c r="H4964" s="556">
        <v>1.1200000000000001</v>
      </c>
      <c r="I4964" s="557" t="s">
        <v>1256</v>
      </c>
      <c r="J4964" s="537">
        <v>0</v>
      </c>
      <c r="K4964" s="537">
        <v>0.28000000000000003</v>
      </c>
    </row>
    <row r="4965" spans="1:11" s="233" customFormat="1">
      <c r="A4965" s="558">
        <v>12</v>
      </c>
      <c r="B4965" s="952" t="s">
        <v>1653</v>
      </c>
      <c r="C4965" s="952"/>
      <c r="D4965" s="952"/>
      <c r="E4965" s="952"/>
      <c r="F4965" s="952"/>
      <c r="G4965" s="953"/>
      <c r="H4965" s="556">
        <v>9.6</v>
      </c>
      <c r="I4965" s="557" t="s">
        <v>1256</v>
      </c>
      <c r="J4965" s="537">
        <v>0</v>
      </c>
      <c r="K4965" s="537">
        <v>2.4700000000000002</v>
      </c>
    </row>
    <row r="4966" spans="1:11" s="233" customFormat="1">
      <c r="A4966" s="558">
        <v>13</v>
      </c>
      <c r="B4966" s="952" t="s">
        <v>1654</v>
      </c>
      <c r="C4966" s="952"/>
      <c r="D4966" s="952"/>
      <c r="E4966" s="952"/>
      <c r="F4966" s="952"/>
      <c r="G4966" s="953"/>
      <c r="H4966" s="556">
        <v>4.79</v>
      </c>
      <c r="I4966" s="557" t="s">
        <v>1256</v>
      </c>
      <c r="J4966" s="537">
        <v>0</v>
      </c>
      <c r="K4966" s="537">
        <v>1.23</v>
      </c>
    </row>
    <row r="4967" spans="1:11" s="233" customFormat="1">
      <c r="A4967" s="558">
        <v>14</v>
      </c>
      <c r="B4967" s="952" t="s">
        <v>1661</v>
      </c>
      <c r="C4967" s="952"/>
      <c r="D4967" s="952"/>
      <c r="E4967" s="952"/>
      <c r="F4967" s="952"/>
      <c r="G4967" s="953"/>
      <c r="H4967" s="556">
        <v>5</v>
      </c>
      <c r="I4967" s="557" t="s">
        <v>1256</v>
      </c>
      <c r="J4967" s="537">
        <v>0</v>
      </c>
      <c r="K4967" s="537">
        <v>1.28</v>
      </c>
    </row>
    <row r="4968" spans="1:11" s="233" customFormat="1">
      <c r="A4968" s="560"/>
      <c r="B4968" s="952"/>
      <c r="C4968" s="952"/>
      <c r="D4968" s="952"/>
      <c r="E4968" s="952"/>
      <c r="F4968" s="952"/>
      <c r="G4968" s="953"/>
      <c r="H4968" s="556"/>
      <c r="I4968" s="557"/>
      <c r="J4968" s="542"/>
      <c r="K4968" s="542"/>
    </row>
    <row r="4969" spans="1:11" s="233" customFormat="1">
      <c r="A4969" s="561"/>
      <c r="B4969" s="954"/>
      <c r="C4969" s="954"/>
      <c r="D4969" s="954"/>
      <c r="E4969" s="954"/>
      <c r="F4969" s="954"/>
      <c r="G4969" s="955"/>
      <c r="H4969" s="562"/>
      <c r="I4969" s="563"/>
      <c r="J4969" s="550"/>
      <c r="K4969" s="550"/>
    </row>
    <row r="4970" spans="1:11" s="233" customFormat="1" ht="14.25">
      <c r="A4970" s="564"/>
      <c r="B4970" s="243"/>
      <c r="C4970" s="669"/>
      <c r="D4970" s="745" t="s">
        <v>1263</v>
      </c>
      <c r="E4970" s="746"/>
      <c r="F4970" s="746"/>
      <c r="G4970" s="746"/>
      <c r="H4970" s="746"/>
      <c r="I4970" s="746"/>
      <c r="J4970" s="747"/>
      <c r="K4970" s="565">
        <v>31.05</v>
      </c>
    </row>
    <row r="4971" spans="1:11" s="233" customFormat="1">
      <c r="A4971" s="564" t="s">
        <v>1264</v>
      </c>
      <c r="B4971" s="553"/>
      <c r="C4971" s="566">
        <v>280.33750000000003</v>
      </c>
      <c r="D4971" s="748" t="s">
        <v>1265</v>
      </c>
      <c r="E4971" s="749"/>
      <c r="F4971" s="749"/>
      <c r="G4971" s="749"/>
      <c r="H4971" s="749"/>
      <c r="I4971" s="749"/>
      <c r="J4971" s="750"/>
      <c r="K4971" s="565">
        <v>951.67000000000007</v>
      </c>
    </row>
    <row r="4972" spans="1:11" s="233" customFormat="1">
      <c r="A4972" s="567"/>
      <c r="B4972" s="553"/>
      <c r="C4972" s="568"/>
      <c r="D4972" s="751" t="s">
        <v>1266</v>
      </c>
      <c r="E4972" s="751"/>
      <c r="F4972" s="746"/>
      <c r="G4972" s="746"/>
      <c r="H4972" s="746"/>
      <c r="I4972" s="746"/>
      <c r="J4972" s="747"/>
      <c r="K4972" s="565">
        <v>3.39</v>
      </c>
    </row>
    <row r="4973" spans="1:11" s="233" customFormat="1" ht="13.15" customHeight="1">
      <c r="A4973" s="740" t="s">
        <v>1267</v>
      </c>
      <c r="B4973" s="759"/>
      <c r="C4973" s="759"/>
      <c r="D4973" s="759"/>
      <c r="E4973" s="759"/>
      <c r="F4973" s="753"/>
      <c r="G4973" s="755" t="s">
        <v>1268</v>
      </c>
      <c r="H4973" s="756"/>
      <c r="I4973" s="744" t="s">
        <v>1249</v>
      </c>
      <c r="J4973" s="752" t="s">
        <v>1269</v>
      </c>
      <c r="K4973" s="752" t="s">
        <v>1270</v>
      </c>
    </row>
    <row r="4974" spans="1:11" s="233" customFormat="1" ht="13.15" customHeight="1">
      <c r="A4974" s="760"/>
      <c r="B4974" s="761"/>
      <c r="C4974" s="761"/>
      <c r="D4974" s="761"/>
      <c r="E4974" s="761"/>
      <c r="F4974" s="754"/>
      <c r="G4974" s="757"/>
      <c r="H4974" s="758"/>
      <c r="I4974" s="744"/>
      <c r="J4974" s="752"/>
      <c r="K4974" s="744"/>
    </row>
    <row r="4975" spans="1:11" s="233" customFormat="1">
      <c r="A4975" s="560"/>
      <c r="B4975" s="532"/>
      <c r="C4975" s="532"/>
      <c r="D4975" s="532"/>
      <c r="E4975" s="532"/>
      <c r="F4975" s="526"/>
      <c r="G4975" s="956"/>
      <c r="H4975" s="957"/>
      <c r="I4975" s="569"/>
      <c r="J4975" s="570"/>
      <c r="K4975" s="571"/>
    </row>
    <row r="4976" spans="1:11" s="233" customFormat="1">
      <c r="A4976" s="560"/>
      <c r="B4976" s="532"/>
      <c r="C4976" s="532"/>
      <c r="D4976" s="532"/>
      <c r="E4976" s="532"/>
      <c r="F4976" s="533"/>
      <c r="G4976" s="958"/>
      <c r="H4976" s="959"/>
      <c r="I4976" s="573"/>
      <c r="J4976" s="574"/>
      <c r="K4976" s="542"/>
    </row>
    <row r="4977" spans="1:11" s="233" customFormat="1">
      <c r="A4977" s="560"/>
      <c r="B4977" s="532"/>
      <c r="C4977" s="532"/>
      <c r="D4977" s="532"/>
      <c r="E4977" s="532"/>
      <c r="F4977" s="533"/>
      <c r="G4977" s="958"/>
      <c r="H4977" s="959"/>
      <c r="I4977" s="573"/>
      <c r="J4977" s="574"/>
      <c r="K4977" s="542"/>
    </row>
    <row r="4978" spans="1:11" s="233" customFormat="1">
      <c r="A4978" s="560"/>
      <c r="B4978" s="532"/>
      <c r="C4978" s="532"/>
      <c r="D4978" s="532"/>
      <c r="E4978" s="532"/>
      <c r="F4978" s="533"/>
      <c r="G4978" s="958"/>
      <c r="H4978" s="959"/>
      <c r="I4978" s="573"/>
      <c r="J4978" s="574"/>
      <c r="K4978" s="542"/>
    </row>
    <row r="4979" spans="1:11" s="233" customFormat="1">
      <c r="A4979" s="745" t="s">
        <v>1271</v>
      </c>
      <c r="B4979" s="746"/>
      <c r="C4979" s="746"/>
      <c r="D4979" s="746"/>
      <c r="E4979" s="746"/>
      <c r="F4979" s="746"/>
      <c r="G4979" s="746"/>
      <c r="H4979" s="746"/>
      <c r="I4979" s="746"/>
      <c r="J4979" s="747"/>
      <c r="K4979" s="575"/>
    </row>
    <row r="4980" spans="1:11" s="233" customFormat="1" ht="13.15" customHeight="1">
      <c r="A4980" s="740" t="s">
        <v>1272</v>
      </c>
      <c r="B4980" s="759"/>
      <c r="C4980" s="759"/>
      <c r="D4980" s="759"/>
      <c r="E4980" s="759"/>
      <c r="F4980" s="753"/>
      <c r="G4980" s="755" t="s">
        <v>1268</v>
      </c>
      <c r="H4980" s="756"/>
      <c r="I4980" s="744" t="s">
        <v>1249</v>
      </c>
      <c r="J4980" s="752" t="s">
        <v>1269</v>
      </c>
      <c r="K4980" s="752" t="s">
        <v>1270</v>
      </c>
    </row>
    <row r="4981" spans="1:11" s="233" customFormat="1" ht="13.15" customHeight="1">
      <c r="A4981" s="760"/>
      <c r="B4981" s="761"/>
      <c r="C4981" s="761"/>
      <c r="D4981" s="761"/>
      <c r="E4981" s="761"/>
      <c r="F4981" s="754"/>
      <c r="G4981" s="757"/>
      <c r="H4981" s="758"/>
      <c r="I4981" s="744"/>
      <c r="J4981" s="752"/>
      <c r="K4981" s="744"/>
    </row>
    <row r="4982" spans="1:11" s="233" customFormat="1">
      <c r="A4982" s="560"/>
      <c r="B4982" s="532"/>
      <c r="C4982" s="532"/>
      <c r="D4982" s="532"/>
      <c r="E4982" s="532"/>
      <c r="F4982" s="533"/>
      <c r="G4982" s="958"/>
      <c r="H4982" s="959"/>
      <c r="I4982" s="573"/>
      <c r="J4982" s="574"/>
      <c r="K4982" s="542"/>
    </row>
    <row r="4983" spans="1:11" s="233" customFormat="1">
      <c r="A4983" s="560"/>
      <c r="B4983" s="532"/>
      <c r="C4983" s="532"/>
      <c r="D4983" s="532"/>
      <c r="E4983" s="532"/>
      <c r="F4983" s="533"/>
      <c r="G4983" s="958"/>
      <c r="H4983" s="959"/>
      <c r="I4983" s="573"/>
      <c r="J4983" s="574"/>
      <c r="K4983" s="542"/>
    </row>
    <row r="4984" spans="1:11" s="233" customFormat="1">
      <c r="A4984" s="560"/>
      <c r="B4984" s="532"/>
      <c r="C4984" s="532"/>
      <c r="D4984" s="532"/>
      <c r="E4984" s="532"/>
      <c r="F4984" s="533"/>
      <c r="G4984" s="958"/>
      <c r="H4984" s="959"/>
      <c r="I4984" s="573"/>
      <c r="J4984" s="574"/>
      <c r="K4984" s="542"/>
    </row>
    <row r="4985" spans="1:11" s="233" customFormat="1">
      <c r="A4985" s="561"/>
      <c r="B4985" s="545"/>
      <c r="C4985" s="545"/>
      <c r="D4985" s="545"/>
      <c r="E4985" s="545"/>
      <c r="F4985" s="546"/>
      <c r="G4985" s="960"/>
      <c r="H4985" s="961"/>
      <c r="I4985" s="576"/>
      <c r="J4985" s="577"/>
      <c r="K4985" s="550"/>
    </row>
    <row r="4986" spans="1:11" s="233" customFormat="1">
      <c r="A4986" s="745" t="s">
        <v>1273</v>
      </c>
      <c r="B4986" s="746"/>
      <c r="C4986" s="746"/>
      <c r="D4986" s="746"/>
      <c r="E4986" s="746"/>
      <c r="F4986" s="746"/>
      <c r="G4986" s="746"/>
      <c r="H4986" s="746"/>
      <c r="I4986" s="746"/>
      <c r="J4986" s="747"/>
      <c r="K4986" s="575"/>
    </row>
    <row r="4987" spans="1:11" s="233" customFormat="1" ht="13.15" customHeight="1">
      <c r="A4987" s="740" t="s">
        <v>1274</v>
      </c>
      <c r="B4987" s="759"/>
      <c r="C4987" s="759"/>
      <c r="D4987" s="759"/>
      <c r="E4987" s="759"/>
      <c r="F4987" s="753"/>
      <c r="G4987" s="755" t="s">
        <v>1268</v>
      </c>
      <c r="H4987" s="756"/>
      <c r="I4987" s="744" t="s">
        <v>1249</v>
      </c>
      <c r="J4987" s="752" t="s">
        <v>1269</v>
      </c>
      <c r="K4987" s="752" t="s">
        <v>1270</v>
      </c>
    </row>
    <row r="4988" spans="1:11" s="233" customFormat="1" ht="13.15" customHeight="1">
      <c r="A4988" s="760"/>
      <c r="B4988" s="761"/>
      <c r="C4988" s="761"/>
      <c r="D4988" s="761"/>
      <c r="E4988" s="761"/>
      <c r="F4988" s="754"/>
      <c r="G4988" s="757"/>
      <c r="H4988" s="758"/>
      <c r="I4988" s="744"/>
      <c r="J4988" s="752"/>
      <c r="K4988" s="744"/>
    </row>
    <row r="4989" spans="1:11" s="233" customFormat="1">
      <c r="A4989" s="560"/>
      <c r="B4989" s="532"/>
      <c r="C4989" s="532"/>
      <c r="D4989" s="532"/>
      <c r="E4989" s="532"/>
      <c r="F4989" s="533"/>
      <c r="G4989" s="958"/>
      <c r="H4989" s="959"/>
      <c r="I4989" s="573"/>
      <c r="J4989" s="574"/>
      <c r="K4989" s="542"/>
    </row>
    <row r="4990" spans="1:11" s="233" customFormat="1">
      <c r="A4990" s="560"/>
      <c r="B4990" s="532"/>
      <c r="C4990" s="532"/>
      <c r="D4990" s="532"/>
      <c r="E4990" s="532"/>
      <c r="F4990" s="533"/>
      <c r="G4990" s="958"/>
      <c r="H4990" s="959"/>
      <c r="I4990" s="573"/>
      <c r="J4990" s="574"/>
      <c r="K4990" s="542"/>
    </row>
    <row r="4991" spans="1:11" s="233" customFormat="1">
      <c r="A4991" s="560"/>
      <c r="B4991" s="532"/>
      <c r="C4991" s="532"/>
      <c r="D4991" s="532"/>
      <c r="E4991" s="532"/>
      <c r="F4991" s="533"/>
      <c r="G4991" s="958"/>
      <c r="H4991" s="959"/>
      <c r="I4991" s="573"/>
      <c r="J4991" s="574"/>
      <c r="K4991" s="542"/>
    </row>
    <row r="4992" spans="1:11" s="233" customFormat="1">
      <c r="A4992" s="561"/>
      <c r="B4992" s="545"/>
      <c r="C4992" s="545"/>
      <c r="D4992" s="545"/>
      <c r="E4992" s="545"/>
      <c r="F4992" s="546"/>
      <c r="G4992" s="960"/>
      <c r="H4992" s="961"/>
      <c r="I4992" s="576"/>
      <c r="J4992" s="577"/>
      <c r="K4992" s="550"/>
    </row>
    <row r="4993" spans="1:11" s="233" customFormat="1">
      <c r="A4993" s="745" t="s">
        <v>1275</v>
      </c>
      <c r="B4993" s="746"/>
      <c r="C4993" s="746"/>
      <c r="D4993" s="746"/>
      <c r="E4993" s="746"/>
      <c r="F4993" s="746"/>
      <c r="G4993" s="746"/>
      <c r="H4993" s="746"/>
      <c r="I4993" s="746"/>
      <c r="J4993" s="747"/>
      <c r="K4993" s="575"/>
    </row>
    <row r="4994" spans="1:11" s="233" customFormat="1" ht="13.15" customHeight="1">
      <c r="A4994" s="740" t="s">
        <v>1276</v>
      </c>
      <c r="B4994" s="741"/>
      <c r="C4994" s="962" t="s">
        <v>1277</v>
      </c>
      <c r="D4994" s="578" t="s">
        <v>984</v>
      </c>
      <c r="E4994" s="738" t="s">
        <v>889</v>
      </c>
      <c r="F4994" s="738"/>
      <c r="G4994" s="739"/>
      <c r="H4994" s="771" t="s">
        <v>1278</v>
      </c>
      <c r="I4994" s="772"/>
      <c r="J4994" s="773"/>
      <c r="K4994" s="769" t="s">
        <v>1279</v>
      </c>
    </row>
    <row r="4995" spans="1:11" s="233" customFormat="1">
      <c r="A4995" s="742"/>
      <c r="B4995" s="743"/>
      <c r="C4995" s="963"/>
      <c r="D4995" s="580"/>
      <c r="E4995" s="579" t="s">
        <v>1280</v>
      </c>
      <c r="F4995" s="581" t="s">
        <v>1281</v>
      </c>
      <c r="G4995" s="582" t="s">
        <v>1282</v>
      </c>
      <c r="H4995" s="579" t="s">
        <v>1280</v>
      </c>
      <c r="I4995" s="581" t="s">
        <v>1281</v>
      </c>
      <c r="J4995" s="581" t="s">
        <v>1282</v>
      </c>
      <c r="K4995" s="770"/>
    </row>
    <row r="4996" spans="1:11" s="233" customFormat="1">
      <c r="A4996" s="583"/>
      <c r="B4996" s="526"/>
      <c r="C4996" s="584"/>
      <c r="D4996" s="585"/>
      <c r="E4996" s="586"/>
      <c r="F4996" s="587"/>
      <c r="G4996" s="588"/>
      <c r="H4996" s="572"/>
      <c r="I4996" s="572"/>
      <c r="J4996" s="589"/>
      <c r="K4996" s="571"/>
    </row>
    <row r="4997" spans="1:11" s="233" customFormat="1">
      <c r="A4997" s="560"/>
      <c r="B4997" s="532"/>
      <c r="C4997" s="584"/>
      <c r="D4997" s="590"/>
      <c r="E4997" s="591"/>
      <c r="F4997" s="592"/>
      <c r="G4997" s="593"/>
      <c r="H4997" s="572"/>
      <c r="I4997" s="572"/>
      <c r="J4997" s="589"/>
      <c r="K4997" s="542"/>
    </row>
    <row r="4998" spans="1:11" s="233" customFormat="1">
      <c r="A4998" s="560"/>
      <c r="B4998" s="532"/>
      <c r="C4998" s="584"/>
      <c r="D4998" s="590"/>
      <c r="E4998" s="591"/>
      <c r="F4998" s="592"/>
      <c r="G4998" s="593"/>
      <c r="H4998" s="572"/>
      <c r="I4998" s="572"/>
      <c r="J4998" s="589"/>
      <c r="K4998" s="542"/>
    </row>
    <row r="4999" spans="1:11" s="233" customFormat="1">
      <c r="A4999" s="561"/>
      <c r="B4999" s="545"/>
      <c r="C4999" s="594"/>
      <c r="D4999" s="595"/>
      <c r="E4999" s="596"/>
      <c r="F4999" s="597"/>
      <c r="G4999" s="598"/>
      <c r="H4999" s="572"/>
      <c r="I4999" s="572"/>
      <c r="J4999" s="589"/>
      <c r="K4999" s="550"/>
    </row>
    <row r="5000" spans="1:11" s="233" customFormat="1">
      <c r="A5000" s="767" t="s">
        <v>1283</v>
      </c>
      <c r="B5000" s="765"/>
      <c r="C5000" s="765"/>
      <c r="D5000" s="768"/>
      <c r="E5000" s="765"/>
      <c r="F5000" s="765"/>
      <c r="G5000" s="765"/>
      <c r="H5000" s="765"/>
      <c r="I5000" s="765"/>
      <c r="J5000" s="766"/>
      <c r="K5000" s="575"/>
    </row>
    <row r="5001" spans="1:11" s="233" customFormat="1">
      <c r="A5001" s="764" t="s">
        <v>1284</v>
      </c>
      <c r="B5001" s="765"/>
      <c r="C5001" s="765"/>
      <c r="D5001" s="765"/>
      <c r="E5001" s="765"/>
      <c r="F5001" s="765"/>
      <c r="G5001" s="765"/>
      <c r="H5001" s="765"/>
      <c r="I5001" s="765"/>
      <c r="J5001" s="766"/>
      <c r="K5001" s="565">
        <v>3.39</v>
      </c>
    </row>
    <row r="5002" spans="1:11" s="233" customFormat="1">
      <c r="A5002" s="764" t="s">
        <v>1225</v>
      </c>
      <c r="B5002" s="765"/>
      <c r="C5002" s="765"/>
      <c r="D5002" s="765"/>
      <c r="E5002" s="765"/>
      <c r="F5002" s="765"/>
      <c r="G5002" s="765"/>
      <c r="H5002" s="765"/>
      <c r="I5002" s="765"/>
      <c r="J5002" s="766"/>
      <c r="K5002" s="565"/>
    </row>
    <row r="5003" spans="1:11" s="233" customFormat="1">
      <c r="A5003" s="764" t="s">
        <v>1285</v>
      </c>
      <c r="B5003" s="765"/>
      <c r="C5003" s="765"/>
      <c r="D5003" s="765"/>
      <c r="E5003" s="765"/>
      <c r="F5003" s="765"/>
      <c r="G5003" s="765"/>
      <c r="H5003" s="765"/>
      <c r="I5003" s="765"/>
      <c r="J5003" s="766"/>
      <c r="K5003" s="565"/>
    </row>
    <row r="5006" spans="1:11" s="233" customFormat="1" ht="13.5" customHeight="1">
      <c r="A5006" s="774" t="s">
        <v>1226</v>
      </c>
      <c r="B5006" s="775"/>
      <c r="C5006" s="775"/>
      <c r="D5006" s="775"/>
      <c r="E5006" s="775"/>
      <c r="F5006" s="775"/>
      <c r="G5006" s="775"/>
      <c r="H5006" s="775"/>
      <c r="I5006" s="775"/>
      <c r="J5006" s="775"/>
      <c r="K5006" s="776"/>
    </row>
    <row r="5007" spans="1:11" s="233" customFormat="1">
      <c r="A5007" s="602" t="s">
        <v>1227</v>
      </c>
      <c r="B5007" s="506"/>
      <c r="C5007" s="780"/>
      <c r="D5007" s="780"/>
      <c r="E5007" s="780"/>
      <c r="F5007" s="780"/>
      <c r="G5007" s="780"/>
      <c r="H5007" s="780"/>
      <c r="I5007" s="780"/>
      <c r="J5007" s="780"/>
      <c r="K5007" s="781"/>
    </row>
    <row r="5008" spans="1:11" s="233" customFormat="1">
      <c r="A5008" s="602" t="s">
        <v>1228</v>
      </c>
      <c r="B5008" s="506"/>
      <c r="C5008" s="507" t="s">
        <v>1229</v>
      </c>
      <c r="D5008" s="508"/>
      <c r="E5008" s="777"/>
      <c r="F5008" s="777"/>
      <c r="G5008" s="777"/>
      <c r="H5008" s="509"/>
      <c r="I5008" s="507" t="s">
        <v>1230</v>
      </c>
      <c r="J5008" s="778"/>
      <c r="K5008" s="779"/>
    </row>
    <row r="5009" spans="1:11" s="233" customFormat="1" ht="12.75" customHeight="1">
      <c r="A5009" s="782"/>
      <c r="B5009" s="783"/>
      <c r="C5009" s="783"/>
      <c r="D5009" s="783"/>
      <c r="E5009" s="783"/>
      <c r="F5009" s="783"/>
      <c r="G5009" s="783"/>
      <c r="H5009" s="783"/>
      <c r="I5009" s="783"/>
      <c r="J5009" s="783"/>
      <c r="K5009" s="784"/>
    </row>
    <row r="5010" spans="1:11" s="233" customFormat="1" ht="12.75" customHeight="1">
      <c r="A5010" s="799" t="s">
        <v>1231</v>
      </c>
      <c r="B5010" s="800"/>
      <c r="C5010" s="789" t="s">
        <v>1233</v>
      </c>
      <c r="D5010" s="790"/>
      <c r="E5010" s="790"/>
      <c r="F5010" s="790"/>
      <c r="G5010" s="790"/>
      <c r="H5010" s="790"/>
      <c r="I5010" s="791"/>
      <c r="J5010" s="518" t="s">
        <v>1234</v>
      </c>
      <c r="K5010" s="519"/>
    </row>
    <row r="5011" spans="1:11" s="233" customFormat="1" ht="12.75" customHeight="1">
      <c r="A5011" s="847">
        <v>40850</v>
      </c>
      <c r="B5011" s="848"/>
      <c r="C5011" s="792" t="s">
        <v>1717</v>
      </c>
      <c r="D5011" s="792"/>
      <c r="E5011" s="792"/>
      <c r="F5011" s="792"/>
      <c r="G5011" s="792"/>
      <c r="H5011" s="792"/>
      <c r="I5011" s="793"/>
      <c r="J5011" s="520" t="s">
        <v>1236</v>
      </c>
      <c r="K5011" s="519" t="s">
        <v>1405</v>
      </c>
    </row>
    <row r="5012" spans="1:11" s="233" customFormat="1" ht="20.25" customHeight="1">
      <c r="A5012" s="742" t="s">
        <v>1238</v>
      </c>
      <c r="B5012" s="798"/>
      <c r="C5012" s="759"/>
      <c r="D5012" s="759"/>
      <c r="E5012" s="741"/>
      <c r="F5012" s="521" t="s">
        <v>1239</v>
      </c>
      <c r="G5012" s="796" t="s">
        <v>1240</v>
      </c>
      <c r="H5012" s="797"/>
      <c r="I5012" s="770" t="s">
        <v>1241</v>
      </c>
      <c r="J5012" s="770"/>
      <c r="K5012" s="785" t="s">
        <v>1242</v>
      </c>
    </row>
    <row r="5013" spans="1:11" s="233" customFormat="1" ht="25.5" customHeight="1">
      <c r="A5013" s="742"/>
      <c r="B5013" s="798"/>
      <c r="C5013" s="798"/>
      <c r="D5013" s="798"/>
      <c r="E5013" s="743"/>
      <c r="F5013" s="521"/>
      <c r="G5013" s="521" t="s">
        <v>1243</v>
      </c>
      <c r="H5013" s="522" t="s">
        <v>1244</v>
      </c>
      <c r="I5013" s="521" t="s">
        <v>1245</v>
      </c>
      <c r="J5013" s="521" t="s">
        <v>1244</v>
      </c>
      <c r="K5013" s="786"/>
    </row>
    <row r="5014" spans="1:11" s="233" customFormat="1">
      <c r="A5014" s="603">
        <v>30035</v>
      </c>
      <c r="B5014" s="604" t="s">
        <v>1752</v>
      </c>
      <c r="C5014" s="605"/>
      <c r="D5014" s="605"/>
      <c r="E5014" s="568"/>
      <c r="F5014" s="606">
        <v>1</v>
      </c>
      <c r="G5014" s="607">
        <v>0.5</v>
      </c>
      <c r="H5014" s="608">
        <v>0.5</v>
      </c>
      <c r="I5014" s="608">
        <v>239.55</v>
      </c>
      <c r="J5014" s="608">
        <v>58.79</v>
      </c>
      <c r="K5014" s="609">
        <v>149.16</v>
      </c>
    </row>
    <row r="5015" spans="1:11" s="233" customFormat="1">
      <c r="A5015" s="610"/>
      <c r="B5015" s="258"/>
      <c r="C5015" s="611"/>
      <c r="D5015" s="611"/>
      <c r="E5015" s="612"/>
      <c r="F5015" s="613"/>
      <c r="G5015" s="614"/>
      <c r="H5015" s="615"/>
      <c r="I5015" s="616"/>
      <c r="J5015" s="616"/>
      <c r="K5015" s="617"/>
    </row>
    <row r="5016" spans="1:11" s="233" customFormat="1">
      <c r="A5016" s="610"/>
      <c r="B5016" s="258"/>
      <c r="C5016" s="611"/>
      <c r="D5016" s="611"/>
      <c r="E5016" s="612"/>
      <c r="F5016" s="613"/>
      <c r="G5016" s="614"/>
      <c r="H5016" s="615"/>
      <c r="I5016" s="616"/>
      <c r="J5016" s="616"/>
      <c r="K5016" s="617"/>
    </row>
    <row r="5017" spans="1:11" s="233" customFormat="1">
      <c r="A5017" s="610"/>
      <c r="B5017" s="258"/>
      <c r="C5017" s="611"/>
      <c r="D5017" s="611"/>
      <c r="E5017" s="612"/>
      <c r="F5017" s="613"/>
      <c r="G5017" s="614"/>
      <c r="H5017" s="615"/>
      <c r="I5017" s="616"/>
      <c r="J5017" s="616"/>
      <c r="K5017" s="617"/>
    </row>
    <row r="5018" spans="1:11" s="233" customFormat="1">
      <c r="A5018" s="610"/>
      <c r="B5018" s="258"/>
      <c r="C5018" s="611"/>
      <c r="D5018" s="611"/>
      <c r="E5018" s="612"/>
      <c r="F5018" s="613"/>
      <c r="G5018" s="614"/>
      <c r="H5018" s="615"/>
      <c r="I5018" s="616"/>
      <c r="J5018" s="616"/>
      <c r="K5018" s="617"/>
    </row>
    <row r="5019" spans="1:11" s="233" customFormat="1">
      <c r="A5019" s="610"/>
      <c r="B5019" s="258"/>
      <c r="C5019" s="611"/>
      <c r="D5019" s="611"/>
      <c r="E5019" s="612"/>
      <c r="F5019" s="613"/>
      <c r="G5019" s="614"/>
      <c r="H5019" s="615"/>
      <c r="I5019" s="616"/>
      <c r="J5019" s="616"/>
      <c r="K5019" s="617"/>
    </row>
    <row r="5020" spans="1:11" s="233" customFormat="1">
      <c r="A5020" s="610"/>
      <c r="B5020" s="258"/>
      <c r="C5020" s="611"/>
      <c r="D5020" s="611"/>
      <c r="E5020" s="612"/>
      <c r="F5020" s="613"/>
      <c r="G5020" s="614"/>
      <c r="H5020" s="615"/>
      <c r="I5020" s="616"/>
      <c r="J5020" s="616"/>
      <c r="K5020" s="617"/>
    </row>
    <row r="5021" spans="1:11" s="233" customFormat="1">
      <c r="A5021" s="618"/>
      <c r="B5021" s="619"/>
      <c r="C5021" s="620"/>
      <c r="D5021" s="620"/>
      <c r="E5021" s="621"/>
      <c r="F5021" s="622"/>
      <c r="G5021" s="623"/>
      <c r="H5021" s="624"/>
      <c r="I5021" s="625"/>
      <c r="J5021" s="625"/>
      <c r="K5021" s="626"/>
    </row>
    <row r="5022" spans="1:11" s="233" customFormat="1">
      <c r="A5022" s="849" t="s">
        <v>1247</v>
      </c>
      <c r="B5022" s="850"/>
      <c r="C5022" s="850"/>
      <c r="D5022" s="850"/>
      <c r="E5022" s="850"/>
      <c r="F5022" s="746"/>
      <c r="G5022" s="746"/>
      <c r="H5022" s="746"/>
      <c r="I5022" s="746"/>
      <c r="J5022" s="747"/>
      <c r="K5022" s="552">
        <v>149.16</v>
      </c>
    </row>
    <row r="5023" spans="1:11" s="233" customFormat="1" ht="13.5" customHeight="1">
      <c r="A5023" s="740" t="s">
        <v>1248</v>
      </c>
      <c r="B5023" s="759"/>
      <c r="C5023" s="759"/>
      <c r="D5023" s="759"/>
      <c r="E5023" s="759"/>
      <c r="F5023" s="553"/>
      <c r="G5023" s="553"/>
      <c r="H5023" s="794" t="s">
        <v>1239</v>
      </c>
      <c r="I5023" s="787" t="s">
        <v>1249</v>
      </c>
      <c r="J5023" s="785" t="s">
        <v>1250</v>
      </c>
      <c r="K5023" s="785" t="s">
        <v>1242</v>
      </c>
    </row>
    <row r="5024" spans="1:11" s="233" customFormat="1" ht="29.25" customHeight="1">
      <c r="A5024" s="760"/>
      <c r="B5024" s="761"/>
      <c r="C5024" s="761"/>
      <c r="D5024" s="761"/>
      <c r="E5024" s="761"/>
      <c r="F5024" s="554"/>
      <c r="G5024" s="668"/>
      <c r="H5024" s="795"/>
      <c r="I5024" s="788"/>
      <c r="J5024" s="786"/>
      <c r="K5024" s="786"/>
    </row>
    <row r="5025" spans="1:11" s="233" customFormat="1">
      <c r="A5025" s="555">
        <v>20002</v>
      </c>
      <c r="B5025" s="732" t="s">
        <v>1650</v>
      </c>
      <c r="C5025" s="732"/>
      <c r="D5025" s="732"/>
      <c r="E5025" s="732"/>
      <c r="F5025" s="732"/>
      <c r="G5025" s="733"/>
      <c r="H5025" s="556">
        <v>0.3</v>
      </c>
      <c r="I5025" s="557" t="s">
        <v>1252</v>
      </c>
      <c r="J5025" s="537">
        <v>24.3</v>
      </c>
      <c r="K5025" s="537">
        <v>7.29</v>
      </c>
    </row>
    <row r="5026" spans="1:11" s="233" customFormat="1">
      <c r="A5026" s="558">
        <v>20003</v>
      </c>
      <c r="B5026" s="559" t="s">
        <v>1651</v>
      </c>
      <c r="C5026" s="611"/>
      <c r="D5026" s="611"/>
      <c r="E5026" s="611"/>
      <c r="F5026" s="611"/>
      <c r="G5026" s="611"/>
      <c r="H5026" s="627">
        <v>1</v>
      </c>
      <c r="I5026" s="628" t="s">
        <v>1252</v>
      </c>
      <c r="J5026" s="629">
        <v>15.22</v>
      </c>
      <c r="K5026" s="537">
        <v>15.22</v>
      </c>
    </row>
    <row r="5027" spans="1:11" s="233" customFormat="1">
      <c r="A5027" s="558">
        <v>20016</v>
      </c>
      <c r="B5027" s="559" t="s">
        <v>1718</v>
      </c>
      <c r="C5027" s="611"/>
      <c r="D5027" s="611"/>
      <c r="E5027" s="611"/>
      <c r="F5027" s="611"/>
      <c r="G5027" s="611"/>
      <c r="H5027" s="627">
        <v>0.9</v>
      </c>
      <c r="I5027" s="628" t="s">
        <v>1252</v>
      </c>
      <c r="J5027" s="629">
        <v>20.05</v>
      </c>
      <c r="K5027" s="537">
        <v>18.04</v>
      </c>
    </row>
    <row r="5028" spans="1:11" s="233" customFormat="1">
      <c r="A5028" s="558">
        <v>11</v>
      </c>
      <c r="B5028" s="559" t="s">
        <v>1652</v>
      </c>
      <c r="C5028" s="611"/>
      <c r="D5028" s="611"/>
      <c r="E5028" s="611"/>
      <c r="F5028" s="611"/>
      <c r="G5028" s="611"/>
      <c r="H5028" s="627">
        <v>1.1200000000000001</v>
      </c>
      <c r="I5028" s="628" t="s">
        <v>1256</v>
      </c>
      <c r="J5028" s="629">
        <v>0</v>
      </c>
      <c r="K5028" s="537">
        <v>0.45</v>
      </c>
    </row>
    <row r="5029" spans="1:11" s="233" customFormat="1">
      <c r="A5029" s="558">
        <v>12</v>
      </c>
      <c r="B5029" s="559" t="s">
        <v>1653</v>
      </c>
      <c r="C5029" s="611"/>
      <c r="D5029" s="611"/>
      <c r="E5029" s="611"/>
      <c r="F5029" s="611"/>
      <c r="G5029" s="611"/>
      <c r="H5029" s="627">
        <v>9.6</v>
      </c>
      <c r="I5029" s="628" t="s">
        <v>1256</v>
      </c>
      <c r="J5029" s="629">
        <v>0</v>
      </c>
      <c r="K5029" s="537">
        <v>3.89</v>
      </c>
    </row>
    <row r="5030" spans="1:11" s="233" customFormat="1">
      <c r="A5030" s="558">
        <v>13</v>
      </c>
      <c r="B5030" s="559" t="s">
        <v>1654</v>
      </c>
      <c r="C5030" s="611"/>
      <c r="D5030" s="611"/>
      <c r="E5030" s="611"/>
      <c r="F5030" s="611"/>
      <c r="G5030" s="611"/>
      <c r="H5030" s="627">
        <v>4.79</v>
      </c>
      <c r="I5030" s="628" t="s">
        <v>1256</v>
      </c>
      <c r="J5030" s="629">
        <v>0</v>
      </c>
      <c r="K5030" s="537">
        <v>1.94</v>
      </c>
    </row>
    <row r="5031" spans="1:11" s="233" customFormat="1">
      <c r="A5031" s="558">
        <v>14</v>
      </c>
      <c r="B5031" s="559" t="s">
        <v>1661</v>
      </c>
      <c r="C5031" s="611"/>
      <c r="D5031" s="611"/>
      <c r="E5031" s="611"/>
      <c r="F5031" s="611"/>
      <c r="G5031" s="611"/>
      <c r="H5031" s="627">
        <v>5</v>
      </c>
      <c r="I5031" s="628" t="s">
        <v>1256</v>
      </c>
      <c r="J5031" s="629">
        <v>0</v>
      </c>
      <c r="K5031" s="537">
        <v>2.02</v>
      </c>
    </row>
    <row r="5032" spans="1:11" s="233" customFormat="1">
      <c r="A5032" s="618"/>
      <c r="B5032" s="619"/>
      <c r="C5032" s="620"/>
      <c r="D5032" s="620"/>
      <c r="E5032" s="620"/>
      <c r="F5032" s="620"/>
      <c r="G5032" s="620"/>
      <c r="H5032" s="630"/>
      <c r="I5032" s="631"/>
      <c r="J5032" s="625"/>
      <c r="K5032" s="625"/>
    </row>
    <row r="5033" spans="1:11" s="233" customFormat="1" ht="14.25">
      <c r="A5033" s="632"/>
      <c r="B5033" s="243"/>
      <c r="C5033" s="669"/>
      <c r="D5033" s="745" t="s">
        <v>1263</v>
      </c>
      <c r="E5033" s="746"/>
      <c r="F5033" s="746"/>
      <c r="G5033" s="746"/>
      <c r="H5033" s="746"/>
      <c r="I5033" s="746"/>
      <c r="J5033" s="747"/>
      <c r="K5033" s="565">
        <v>48.85</v>
      </c>
    </row>
    <row r="5034" spans="1:11" s="233" customFormat="1">
      <c r="A5034" s="632" t="s">
        <v>1264</v>
      </c>
      <c r="B5034" s="553"/>
      <c r="C5034" s="633">
        <v>4.8</v>
      </c>
      <c r="D5034" s="748" t="s">
        <v>1265</v>
      </c>
      <c r="E5034" s="749"/>
      <c r="F5034" s="749"/>
      <c r="G5034" s="749"/>
      <c r="H5034" s="749"/>
      <c r="I5034" s="749"/>
      <c r="J5034" s="750"/>
      <c r="K5034" s="565">
        <v>198.01</v>
      </c>
    </row>
    <row r="5035" spans="1:11" s="233" customFormat="1">
      <c r="A5035" s="634"/>
      <c r="B5035" s="553"/>
      <c r="C5035" s="568"/>
      <c r="D5035" s="751" t="s">
        <v>1266</v>
      </c>
      <c r="E5035" s="751"/>
      <c r="F5035" s="746"/>
      <c r="G5035" s="746"/>
      <c r="H5035" s="746"/>
      <c r="I5035" s="746"/>
      <c r="J5035" s="747"/>
      <c r="K5035" s="565">
        <v>41.25</v>
      </c>
    </row>
    <row r="5036" spans="1:11" s="233" customFormat="1" ht="15.75" customHeight="1">
      <c r="A5036" s="740" t="s">
        <v>1267</v>
      </c>
      <c r="B5036" s="759"/>
      <c r="C5036" s="759"/>
      <c r="D5036" s="759"/>
      <c r="E5036" s="759"/>
      <c r="F5036" s="753"/>
      <c r="G5036" s="755" t="s">
        <v>1268</v>
      </c>
      <c r="H5036" s="756"/>
      <c r="I5036" s="744" t="s">
        <v>1249</v>
      </c>
      <c r="J5036" s="752" t="s">
        <v>1269</v>
      </c>
      <c r="K5036" s="752" t="s">
        <v>1270</v>
      </c>
    </row>
    <row r="5037" spans="1:11" s="233" customFormat="1" ht="12.75" customHeight="1">
      <c r="A5037" s="760"/>
      <c r="B5037" s="761"/>
      <c r="C5037" s="761"/>
      <c r="D5037" s="761"/>
      <c r="E5037" s="761"/>
      <c r="F5037" s="754"/>
      <c r="G5037" s="757"/>
      <c r="H5037" s="758"/>
      <c r="I5037" s="744"/>
      <c r="J5037" s="752"/>
      <c r="K5037" s="744"/>
    </row>
    <row r="5038" spans="1:11" s="233" customFormat="1">
      <c r="A5038" s="558">
        <v>10042</v>
      </c>
      <c r="B5038" s="559" t="s">
        <v>1719</v>
      </c>
      <c r="C5038" s="611"/>
      <c r="D5038" s="611"/>
      <c r="E5038" s="611"/>
      <c r="F5038" s="635"/>
      <c r="G5038" s="762">
        <v>3</v>
      </c>
      <c r="H5038" s="763"/>
      <c r="I5038" s="636" t="s">
        <v>991</v>
      </c>
      <c r="J5038" s="442">
        <v>41.866</v>
      </c>
      <c r="K5038" s="442">
        <v>125.59</v>
      </c>
    </row>
    <row r="5039" spans="1:11" s="233" customFormat="1">
      <c r="A5039" s="558">
        <v>10039</v>
      </c>
      <c r="B5039" s="559" t="s">
        <v>1500</v>
      </c>
      <c r="C5039" s="611"/>
      <c r="D5039" s="611"/>
      <c r="E5039" s="611"/>
      <c r="F5039" s="637"/>
      <c r="G5039" s="734">
        <v>1</v>
      </c>
      <c r="H5039" s="735"/>
      <c r="I5039" s="638" t="s">
        <v>1405</v>
      </c>
      <c r="J5039" s="442">
        <v>120.39</v>
      </c>
      <c r="K5039" s="442">
        <v>120.39</v>
      </c>
    </row>
    <row r="5040" spans="1:11" s="233" customFormat="1">
      <c r="A5040" s="558">
        <v>10137</v>
      </c>
      <c r="B5040" s="559" t="s">
        <v>1720</v>
      </c>
      <c r="C5040" s="611"/>
      <c r="D5040" s="611"/>
      <c r="E5040" s="611"/>
      <c r="F5040" s="637"/>
      <c r="G5040" s="734">
        <v>0.37</v>
      </c>
      <c r="H5040" s="735"/>
      <c r="I5040" s="638" t="s">
        <v>1237</v>
      </c>
      <c r="J5040" s="442">
        <v>260.54000000000002</v>
      </c>
      <c r="K5040" s="442">
        <v>96.39</v>
      </c>
    </row>
    <row r="5041" spans="1:11" s="233" customFormat="1">
      <c r="A5041" s="610"/>
      <c r="B5041" s="258"/>
      <c r="C5041" s="611"/>
      <c r="D5041" s="611"/>
      <c r="E5041" s="611"/>
      <c r="F5041" s="637"/>
      <c r="G5041" s="734"/>
      <c r="H5041" s="735"/>
      <c r="I5041" s="638"/>
      <c r="J5041" s="639"/>
      <c r="K5041" s="616"/>
    </row>
    <row r="5042" spans="1:11" s="233" customFormat="1">
      <c r="A5042" s="745" t="s">
        <v>1271</v>
      </c>
      <c r="B5042" s="746"/>
      <c r="C5042" s="746"/>
      <c r="D5042" s="746"/>
      <c r="E5042" s="746"/>
      <c r="F5042" s="746"/>
      <c r="G5042" s="746"/>
      <c r="H5042" s="746"/>
      <c r="I5042" s="746"/>
      <c r="J5042" s="747"/>
      <c r="K5042" s="565">
        <v>342.37</v>
      </c>
    </row>
    <row r="5043" spans="1:11" s="233" customFormat="1">
      <c r="A5043" s="740" t="s">
        <v>1272</v>
      </c>
      <c r="B5043" s="759"/>
      <c r="C5043" s="759"/>
      <c r="D5043" s="759"/>
      <c r="E5043" s="759"/>
      <c r="F5043" s="753"/>
      <c r="G5043" s="755" t="s">
        <v>1268</v>
      </c>
      <c r="H5043" s="756"/>
      <c r="I5043" s="744" t="s">
        <v>1249</v>
      </c>
      <c r="J5043" s="752" t="s">
        <v>1269</v>
      </c>
      <c r="K5043" s="752" t="s">
        <v>1270</v>
      </c>
    </row>
    <row r="5044" spans="1:11" s="233" customFormat="1">
      <c r="A5044" s="760"/>
      <c r="B5044" s="761"/>
      <c r="C5044" s="761"/>
      <c r="D5044" s="761"/>
      <c r="E5044" s="761"/>
      <c r="F5044" s="754"/>
      <c r="G5044" s="757"/>
      <c r="H5044" s="758"/>
      <c r="I5044" s="744"/>
      <c r="J5044" s="752"/>
      <c r="K5044" s="744"/>
    </row>
    <row r="5045" spans="1:11" s="233" customFormat="1">
      <c r="A5045" s="610"/>
      <c r="B5045" s="258"/>
      <c r="C5045" s="611"/>
      <c r="D5045" s="611"/>
      <c r="E5045" s="611"/>
      <c r="F5045" s="637"/>
      <c r="G5045" s="734"/>
      <c r="H5045" s="735"/>
      <c r="I5045" s="638"/>
      <c r="J5045" s="639"/>
      <c r="K5045" s="616"/>
    </row>
    <row r="5046" spans="1:11" s="233" customFormat="1">
      <c r="A5046" s="610"/>
      <c r="B5046" s="258"/>
      <c r="C5046" s="611"/>
      <c r="D5046" s="611"/>
      <c r="E5046" s="611"/>
      <c r="F5046" s="637"/>
      <c r="G5046" s="734"/>
      <c r="H5046" s="735"/>
      <c r="I5046" s="638"/>
      <c r="J5046" s="639"/>
      <c r="K5046" s="616"/>
    </row>
    <row r="5047" spans="1:11" s="233" customFormat="1">
      <c r="A5047" s="610"/>
      <c r="B5047" s="258"/>
      <c r="C5047" s="611"/>
      <c r="D5047" s="611"/>
      <c r="E5047" s="611"/>
      <c r="F5047" s="637"/>
      <c r="G5047" s="734"/>
      <c r="H5047" s="735"/>
      <c r="I5047" s="638"/>
      <c r="J5047" s="639"/>
      <c r="K5047" s="616"/>
    </row>
    <row r="5048" spans="1:11" s="233" customFormat="1">
      <c r="A5048" s="618"/>
      <c r="B5048" s="619"/>
      <c r="C5048" s="620"/>
      <c r="D5048" s="620"/>
      <c r="E5048" s="620"/>
      <c r="F5048" s="640"/>
      <c r="G5048" s="736"/>
      <c r="H5048" s="737"/>
      <c r="I5048" s="641"/>
      <c r="J5048" s="642"/>
      <c r="K5048" s="625"/>
    </row>
    <row r="5049" spans="1:11" s="233" customFormat="1">
      <c r="A5049" s="745" t="s">
        <v>1273</v>
      </c>
      <c r="B5049" s="746"/>
      <c r="C5049" s="746"/>
      <c r="D5049" s="746"/>
      <c r="E5049" s="746"/>
      <c r="F5049" s="746"/>
      <c r="G5049" s="746"/>
      <c r="H5049" s="746"/>
      <c r="I5049" s="746"/>
      <c r="J5049" s="747"/>
      <c r="K5049" s="575"/>
    </row>
    <row r="5050" spans="1:11" s="233" customFormat="1">
      <c r="A5050" s="740" t="s">
        <v>1274</v>
      </c>
      <c r="B5050" s="759"/>
      <c r="C5050" s="759"/>
      <c r="D5050" s="759"/>
      <c r="E5050" s="759"/>
      <c r="F5050" s="753"/>
      <c r="G5050" s="755" t="s">
        <v>1268</v>
      </c>
      <c r="H5050" s="756"/>
      <c r="I5050" s="744" t="s">
        <v>1249</v>
      </c>
      <c r="J5050" s="752" t="s">
        <v>1269</v>
      </c>
      <c r="K5050" s="752" t="s">
        <v>1270</v>
      </c>
    </row>
    <row r="5051" spans="1:11" s="233" customFormat="1">
      <c r="A5051" s="760"/>
      <c r="B5051" s="761"/>
      <c r="C5051" s="761"/>
      <c r="D5051" s="761"/>
      <c r="E5051" s="761"/>
      <c r="F5051" s="754"/>
      <c r="G5051" s="757"/>
      <c r="H5051" s="758"/>
      <c r="I5051" s="744"/>
      <c r="J5051" s="752"/>
      <c r="K5051" s="744"/>
    </row>
    <row r="5052" spans="1:11" s="233" customFormat="1">
      <c r="A5052" s="610"/>
      <c r="B5052" s="258"/>
      <c r="C5052" s="611"/>
      <c r="D5052" s="611"/>
      <c r="E5052" s="611"/>
      <c r="F5052" s="637"/>
      <c r="G5052" s="734"/>
      <c r="H5052" s="735"/>
      <c r="I5052" s="638"/>
      <c r="J5052" s="639"/>
      <c r="K5052" s="616"/>
    </row>
    <row r="5053" spans="1:11" s="233" customFormat="1">
      <c r="A5053" s="610"/>
      <c r="B5053" s="258"/>
      <c r="C5053" s="611"/>
      <c r="D5053" s="611"/>
      <c r="E5053" s="611"/>
      <c r="F5053" s="637"/>
      <c r="G5053" s="734"/>
      <c r="H5053" s="735"/>
      <c r="I5053" s="638"/>
      <c r="J5053" s="639"/>
      <c r="K5053" s="616"/>
    </row>
    <row r="5054" spans="1:11" s="233" customFormat="1">
      <c r="A5054" s="610"/>
      <c r="B5054" s="258"/>
      <c r="C5054" s="611"/>
      <c r="D5054" s="611"/>
      <c r="E5054" s="611"/>
      <c r="F5054" s="637"/>
      <c r="G5054" s="734"/>
      <c r="H5054" s="735"/>
      <c r="I5054" s="638"/>
      <c r="J5054" s="639"/>
      <c r="K5054" s="616"/>
    </row>
    <row r="5055" spans="1:11" s="233" customFormat="1">
      <c r="A5055" s="618"/>
      <c r="B5055" s="619"/>
      <c r="C5055" s="620"/>
      <c r="D5055" s="620"/>
      <c r="E5055" s="620"/>
      <c r="F5055" s="640"/>
      <c r="G5055" s="736"/>
      <c r="H5055" s="737"/>
      <c r="I5055" s="641"/>
      <c r="J5055" s="642"/>
      <c r="K5055" s="625"/>
    </row>
    <row r="5056" spans="1:11" s="233" customFormat="1">
      <c r="A5056" s="745" t="s">
        <v>1275</v>
      </c>
      <c r="B5056" s="746"/>
      <c r="C5056" s="746"/>
      <c r="D5056" s="746"/>
      <c r="E5056" s="746"/>
      <c r="F5056" s="746"/>
      <c r="G5056" s="746"/>
      <c r="H5056" s="746"/>
      <c r="I5056" s="746"/>
      <c r="J5056" s="747"/>
      <c r="K5056" s="575"/>
    </row>
    <row r="5057" spans="1:11" s="233" customFormat="1" ht="15.75" customHeight="1">
      <c r="A5057" s="740" t="s">
        <v>1276</v>
      </c>
      <c r="B5057" s="741"/>
      <c r="C5057" s="643" t="s">
        <v>890</v>
      </c>
      <c r="D5057" s="578" t="s">
        <v>984</v>
      </c>
      <c r="E5057" s="738" t="s">
        <v>889</v>
      </c>
      <c r="F5057" s="738"/>
      <c r="G5057" s="739"/>
      <c r="H5057" s="771" t="s">
        <v>1278</v>
      </c>
      <c r="I5057" s="772"/>
      <c r="J5057" s="773"/>
      <c r="K5057" s="769" t="s">
        <v>1279</v>
      </c>
    </row>
    <row r="5058" spans="1:11" s="233" customFormat="1" ht="13.5" customHeight="1">
      <c r="A5058" s="742"/>
      <c r="B5058" s="743"/>
      <c r="C5058" s="644"/>
      <c r="D5058" s="580"/>
      <c r="E5058" s="579" t="s">
        <v>1280</v>
      </c>
      <c r="F5058" s="581" t="s">
        <v>1281</v>
      </c>
      <c r="G5058" s="582" t="s">
        <v>1282</v>
      </c>
      <c r="H5058" s="579" t="s">
        <v>1280</v>
      </c>
      <c r="I5058" s="581" t="s">
        <v>1281</v>
      </c>
      <c r="J5058" s="581" t="s">
        <v>1282</v>
      </c>
      <c r="K5058" s="770"/>
    </row>
    <row r="5059" spans="1:11" s="233" customFormat="1">
      <c r="A5059" s="645"/>
      <c r="B5059" s="646"/>
      <c r="C5059" s="610"/>
      <c r="D5059" s="647"/>
      <c r="E5059" s="648"/>
      <c r="F5059" s="649"/>
      <c r="G5059" s="650"/>
      <c r="H5059" s="651"/>
      <c r="I5059" s="651"/>
      <c r="J5059" s="652"/>
      <c r="K5059" s="653"/>
    </row>
    <row r="5060" spans="1:11" s="233" customFormat="1">
      <c r="A5060" s="610"/>
      <c r="B5060" s="258"/>
      <c r="C5060" s="610"/>
      <c r="D5060" s="654"/>
      <c r="E5060" s="655"/>
      <c r="F5060" s="656"/>
      <c r="G5060" s="657"/>
      <c r="H5060" s="651"/>
      <c r="I5060" s="651"/>
      <c r="J5060" s="652"/>
      <c r="K5060" s="616"/>
    </row>
    <row r="5061" spans="1:11" s="233" customFormat="1">
      <c r="A5061" s="610"/>
      <c r="B5061" s="258"/>
      <c r="C5061" s="610"/>
      <c r="D5061" s="654"/>
      <c r="E5061" s="655"/>
      <c r="F5061" s="656"/>
      <c r="G5061" s="657"/>
      <c r="H5061" s="651"/>
      <c r="I5061" s="651"/>
      <c r="J5061" s="652"/>
      <c r="K5061" s="616"/>
    </row>
    <row r="5062" spans="1:11" s="233" customFormat="1">
      <c r="A5062" s="618"/>
      <c r="B5062" s="619"/>
      <c r="C5062" s="618"/>
      <c r="D5062" s="658"/>
      <c r="E5062" s="659"/>
      <c r="F5062" s="660"/>
      <c r="G5062" s="661"/>
      <c r="H5062" s="651"/>
      <c r="I5062" s="651"/>
      <c r="J5062" s="652"/>
      <c r="K5062" s="625"/>
    </row>
    <row r="5063" spans="1:11" s="233" customFormat="1">
      <c r="A5063" s="767" t="s">
        <v>1283</v>
      </c>
      <c r="B5063" s="765"/>
      <c r="C5063" s="765"/>
      <c r="D5063" s="768"/>
      <c r="E5063" s="765"/>
      <c r="F5063" s="765"/>
      <c r="G5063" s="765"/>
      <c r="H5063" s="765"/>
      <c r="I5063" s="765"/>
      <c r="J5063" s="766"/>
      <c r="K5063" s="575"/>
    </row>
    <row r="5064" spans="1:11" s="233" customFormat="1" ht="12.75" customHeight="1">
      <c r="A5064" s="764" t="s">
        <v>1284</v>
      </c>
      <c r="B5064" s="765"/>
      <c r="C5064" s="765"/>
      <c r="D5064" s="765"/>
      <c r="E5064" s="765"/>
      <c r="F5064" s="765"/>
      <c r="G5064" s="765"/>
      <c r="H5064" s="765"/>
      <c r="I5064" s="765"/>
      <c r="J5064" s="766"/>
      <c r="K5064" s="565">
        <v>383.62</v>
      </c>
    </row>
    <row r="5065" spans="1:11" s="233" customFormat="1">
      <c r="A5065" s="764" t="s">
        <v>1225</v>
      </c>
      <c r="B5065" s="765"/>
      <c r="C5065" s="765"/>
      <c r="D5065" s="765"/>
      <c r="E5065" s="765"/>
      <c r="F5065" s="765"/>
      <c r="G5065" s="765"/>
      <c r="H5065" s="765"/>
      <c r="I5065" s="765"/>
      <c r="J5065" s="766"/>
      <c r="K5065" s="565"/>
    </row>
    <row r="5066" spans="1:11" s="233" customFormat="1" ht="12.75" customHeight="1">
      <c r="A5066" s="764" t="s">
        <v>1285</v>
      </c>
      <c r="B5066" s="765"/>
      <c r="C5066" s="765"/>
      <c r="D5066" s="765"/>
      <c r="E5066" s="765"/>
      <c r="F5066" s="765"/>
      <c r="G5066" s="765"/>
      <c r="H5066" s="765"/>
      <c r="I5066" s="765"/>
      <c r="J5066" s="766"/>
      <c r="K5066" s="565"/>
    </row>
  </sheetData>
  <autoFilter ref="A4:K5066" xr:uid="{41A92DDE-851E-4CC2-9531-762A4D6E2768}"/>
  <mergeCells count="5463">
    <mergeCell ref="A5000:J5000"/>
    <mergeCell ref="A5001:J5001"/>
    <mergeCell ref="A5002:J5002"/>
    <mergeCell ref="A5003:J5003"/>
    <mergeCell ref="G4982:H4982"/>
    <mergeCell ref="G4983:H4983"/>
    <mergeCell ref="G4984:H4984"/>
    <mergeCell ref="G4985:H4985"/>
    <mergeCell ref="A4986:J4986"/>
    <mergeCell ref="A4987:E4988"/>
    <mergeCell ref="F4987:F4988"/>
    <mergeCell ref="G4987:H4988"/>
    <mergeCell ref="I4987:I4988"/>
    <mergeCell ref="J4987:J4988"/>
    <mergeCell ref="K4987:K4988"/>
    <mergeCell ref="G4989:H4989"/>
    <mergeCell ref="G4990:H4990"/>
    <mergeCell ref="G4991:H4991"/>
    <mergeCell ref="G4992:H4992"/>
    <mergeCell ref="A4993:J4993"/>
    <mergeCell ref="A4994:B4995"/>
    <mergeCell ref="C4994:C4995"/>
    <mergeCell ref="E4994:G4994"/>
    <mergeCell ref="H4994:J4994"/>
    <mergeCell ref="K4994:K4995"/>
    <mergeCell ref="B4968:G4968"/>
    <mergeCell ref="B4969:G4969"/>
    <mergeCell ref="D4970:J4970"/>
    <mergeCell ref="D4971:J4971"/>
    <mergeCell ref="D4972:J4972"/>
    <mergeCell ref="A4973:E4974"/>
    <mergeCell ref="F4973:F4974"/>
    <mergeCell ref="G4973:H4974"/>
    <mergeCell ref="I4973:I4974"/>
    <mergeCell ref="J4973:J4974"/>
    <mergeCell ref="K4973:K4974"/>
    <mergeCell ref="G4975:H4975"/>
    <mergeCell ref="G4976:H4976"/>
    <mergeCell ref="G4977:H4977"/>
    <mergeCell ref="G4978:H4978"/>
    <mergeCell ref="A4979:J4979"/>
    <mergeCell ref="A4980:E4981"/>
    <mergeCell ref="F4980:F4981"/>
    <mergeCell ref="G4980:H4981"/>
    <mergeCell ref="I4980:I4981"/>
    <mergeCell ref="J4980:J4981"/>
    <mergeCell ref="K4980:K4981"/>
    <mergeCell ref="A4948:I4948"/>
    <mergeCell ref="A4949:E4950"/>
    <mergeCell ref="G4949:H4949"/>
    <mergeCell ref="I4949:J4949"/>
    <mergeCell ref="K4949:K4950"/>
    <mergeCell ref="A4959:J4959"/>
    <mergeCell ref="A4960:E4961"/>
    <mergeCell ref="H4960:H4961"/>
    <mergeCell ref="I4960:I4961"/>
    <mergeCell ref="J4960:J4961"/>
    <mergeCell ref="K4960:K4961"/>
    <mergeCell ref="B4962:G4962"/>
    <mergeCell ref="B4963:G4963"/>
    <mergeCell ref="B4964:G4964"/>
    <mergeCell ref="B4965:G4965"/>
    <mergeCell ref="B4966:G4966"/>
    <mergeCell ref="B4967:G4967"/>
    <mergeCell ref="G4926:H4926"/>
    <mergeCell ref="G4927:H4927"/>
    <mergeCell ref="G4928:H4928"/>
    <mergeCell ref="G4929:H4929"/>
    <mergeCell ref="A4930:J4930"/>
    <mergeCell ref="A4931:B4932"/>
    <mergeCell ref="C4931:C4932"/>
    <mergeCell ref="E4931:G4931"/>
    <mergeCell ref="H4931:J4931"/>
    <mergeCell ref="K4931:K4932"/>
    <mergeCell ref="A4937:J4937"/>
    <mergeCell ref="A4938:J4938"/>
    <mergeCell ref="A4939:J4939"/>
    <mergeCell ref="A4940:J4940"/>
    <mergeCell ref="A4943:K4943"/>
    <mergeCell ref="C4944:K4944"/>
    <mergeCell ref="E4945:G4945"/>
    <mergeCell ref="J4945:K4945"/>
    <mergeCell ref="G4914:H4914"/>
    <mergeCell ref="G4915:H4915"/>
    <mergeCell ref="A4916:J4916"/>
    <mergeCell ref="A4917:E4918"/>
    <mergeCell ref="F4917:F4918"/>
    <mergeCell ref="G4917:H4918"/>
    <mergeCell ref="I4917:I4918"/>
    <mergeCell ref="J4917:J4918"/>
    <mergeCell ref="K4917:K4918"/>
    <mergeCell ref="G4919:H4919"/>
    <mergeCell ref="G4920:H4920"/>
    <mergeCell ref="G4921:H4921"/>
    <mergeCell ref="G4922:H4922"/>
    <mergeCell ref="A4923:J4923"/>
    <mergeCell ref="A4924:E4925"/>
    <mergeCell ref="F4924:F4925"/>
    <mergeCell ref="G4924:H4925"/>
    <mergeCell ref="I4924:I4925"/>
    <mergeCell ref="J4924:J4925"/>
    <mergeCell ref="K4924:K4925"/>
    <mergeCell ref="B4901:G4901"/>
    <mergeCell ref="B4902:G4902"/>
    <mergeCell ref="B4903:G4903"/>
    <mergeCell ref="B4904:G4904"/>
    <mergeCell ref="B4905:G4905"/>
    <mergeCell ref="B4906:G4906"/>
    <mergeCell ref="D4907:J4907"/>
    <mergeCell ref="D4908:J4908"/>
    <mergeCell ref="D4909:J4909"/>
    <mergeCell ref="A4910:E4911"/>
    <mergeCell ref="F4910:F4911"/>
    <mergeCell ref="G4910:H4911"/>
    <mergeCell ref="I4910:I4911"/>
    <mergeCell ref="J4910:J4911"/>
    <mergeCell ref="K4910:K4911"/>
    <mergeCell ref="G4912:H4912"/>
    <mergeCell ref="G4913:H4913"/>
    <mergeCell ref="A4880:K4880"/>
    <mergeCell ref="C4881:K4881"/>
    <mergeCell ref="E4882:G4882"/>
    <mergeCell ref="J4882:K4882"/>
    <mergeCell ref="A4885:I4885"/>
    <mergeCell ref="A4886:E4887"/>
    <mergeCell ref="G4886:H4886"/>
    <mergeCell ref="I4886:J4886"/>
    <mergeCell ref="K4886:K4887"/>
    <mergeCell ref="A4896:J4896"/>
    <mergeCell ref="A4897:E4898"/>
    <mergeCell ref="H4897:H4898"/>
    <mergeCell ref="I4897:I4898"/>
    <mergeCell ref="J4897:J4898"/>
    <mergeCell ref="K4897:K4898"/>
    <mergeCell ref="B4899:G4899"/>
    <mergeCell ref="B4900:G4900"/>
    <mergeCell ref="A248:J248"/>
    <mergeCell ref="A249:J249"/>
    <mergeCell ref="K207:K208"/>
    <mergeCell ref="A190:K190"/>
    <mergeCell ref="C191:K191"/>
    <mergeCell ref="E192:G192"/>
    <mergeCell ref="J192:K192"/>
    <mergeCell ref="A195:I195"/>
    <mergeCell ref="A196:E197"/>
    <mergeCell ref="G196:H196"/>
    <mergeCell ref="I196:J196"/>
    <mergeCell ref="K196:K197"/>
    <mergeCell ref="B215:G215"/>
    <mergeCell ref="B216:G216"/>
    <mergeCell ref="D217:J217"/>
    <mergeCell ref="D218:J218"/>
    <mergeCell ref="D219:J219"/>
    <mergeCell ref="A220:E221"/>
    <mergeCell ref="F220:F221"/>
    <mergeCell ref="G220:H221"/>
    <mergeCell ref="I220:I221"/>
    <mergeCell ref="A206:J206"/>
    <mergeCell ref="A207:E208"/>
    <mergeCell ref="H207:H208"/>
    <mergeCell ref="I207:I208"/>
    <mergeCell ref="J207:J208"/>
    <mergeCell ref="K234:K235"/>
    <mergeCell ref="G236:H236"/>
    <mergeCell ref="G237:H237"/>
    <mergeCell ref="F234:F235"/>
    <mergeCell ref="G234:H235"/>
    <mergeCell ref="I234:I235"/>
    <mergeCell ref="J234:J235"/>
    <mergeCell ref="G231:H231"/>
    <mergeCell ref="G232:H232"/>
    <mergeCell ref="A233:J233"/>
    <mergeCell ref="B209:G209"/>
    <mergeCell ref="B210:G210"/>
    <mergeCell ref="B211:G211"/>
    <mergeCell ref="B212:G212"/>
    <mergeCell ref="B213:G213"/>
    <mergeCell ref="B214:G214"/>
    <mergeCell ref="G229:H229"/>
    <mergeCell ref="G230:H230"/>
    <mergeCell ref="A227:E228"/>
    <mergeCell ref="F227:F228"/>
    <mergeCell ref="G227:H228"/>
    <mergeCell ref="I227:I228"/>
    <mergeCell ref="J227:J228"/>
    <mergeCell ref="G225:H225"/>
    <mergeCell ref="A226:J226"/>
    <mergeCell ref="J220:J221"/>
    <mergeCell ref="K227:K228"/>
    <mergeCell ref="K220:K221"/>
    <mergeCell ref="G222:H222"/>
    <mergeCell ref="G223:H223"/>
    <mergeCell ref="G224:H224"/>
    <mergeCell ref="A270:E271"/>
    <mergeCell ref="H270:H271"/>
    <mergeCell ref="I270:I271"/>
    <mergeCell ref="J270:J271"/>
    <mergeCell ref="K270:K271"/>
    <mergeCell ref="B272:G272"/>
    <mergeCell ref="A258:I258"/>
    <mergeCell ref="A259:E260"/>
    <mergeCell ref="G259:H259"/>
    <mergeCell ref="I259:J259"/>
    <mergeCell ref="K259:K260"/>
    <mergeCell ref="A269:J269"/>
    <mergeCell ref="A253:K253"/>
    <mergeCell ref="C254:K254"/>
    <mergeCell ref="E255:G255"/>
    <mergeCell ref="J255:K255"/>
    <mergeCell ref="A241:B242"/>
    <mergeCell ref="C241:C242"/>
    <mergeCell ref="E241:G241"/>
    <mergeCell ref="H241:J241"/>
    <mergeCell ref="K241:K242"/>
    <mergeCell ref="A247:J247"/>
    <mergeCell ref="A250:J250"/>
    <mergeCell ref="G238:H238"/>
    <mergeCell ref="G239:H239"/>
    <mergeCell ref="A240:J240"/>
    <mergeCell ref="A234:E235"/>
    <mergeCell ref="K283:K284"/>
    <mergeCell ref="G285:H285"/>
    <mergeCell ref="G286:H286"/>
    <mergeCell ref="G287:H287"/>
    <mergeCell ref="G288:H288"/>
    <mergeCell ref="G289:H289"/>
    <mergeCell ref="B279:G279"/>
    <mergeCell ref="D280:J280"/>
    <mergeCell ref="D281:J281"/>
    <mergeCell ref="D282:J282"/>
    <mergeCell ref="A283:E284"/>
    <mergeCell ref="F283:F284"/>
    <mergeCell ref="G283:H284"/>
    <mergeCell ref="I283:I284"/>
    <mergeCell ref="J283:J284"/>
    <mergeCell ref="B273:G273"/>
    <mergeCell ref="B274:G274"/>
    <mergeCell ref="B275:G275"/>
    <mergeCell ref="B276:G276"/>
    <mergeCell ref="B277:G277"/>
    <mergeCell ref="B278:G278"/>
    <mergeCell ref="A298:E299"/>
    <mergeCell ref="F298:F299"/>
    <mergeCell ref="G298:H299"/>
    <mergeCell ref="I298:I299"/>
    <mergeCell ref="J298:J299"/>
    <mergeCell ref="K298:K299"/>
    <mergeCell ref="K291:K292"/>
    <mergeCell ref="G293:H293"/>
    <mergeCell ref="G294:H294"/>
    <mergeCell ref="G295:H295"/>
    <mergeCell ref="G296:H296"/>
    <mergeCell ref="A297:J297"/>
    <mergeCell ref="A290:J290"/>
    <mergeCell ref="A291:E292"/>
    <mergeCell ref="F291:F292"/>
    <mergeCell ref="G291:H292"/>
    <mergeCell ref="I291:I292"/>
    <mergeCell ref="J291:J292"/>
    <mergeCell ref="K334:K335"/>
    <mergeCell ref="C318:K318"/>
    <mergeCell ref="E319:G319"/>
    <mergeCell ref="J319:K319"/>
    <mergeCell ref="A322:I322"/>
    <mergeCell ref="A323:E324"/>
    <mergeCell ref="G323:H323"/>
    <mergeCell ref="I323:J323"/>
    <mergeCell ref="K323:K324"/>
    <mergeCell ref="K305:K306"/>
    <mergeCell ref="A311:J311"/>
    <mergeCell ref="A312:J312"/>
    <mergeCell ref="A313:J313"/>
    <mergeCell ref="A314:J314"/>
    <mergeCell ref="A317:K317"/>
    <mergeCell ref="G300:H300"/>
    <mergeCell ref="G301:H301"/>
    <mergeCell ref="G302:H302"/>
    <mergeCell ref="G303:H303"/>
    <mergeCell ref="A304:J304"/>
    <mergeCell ref="A305:B306"/>
    <mergeCell ref="C305:C306"/>
    <mergeCell ref="E305:G305"/>
    <mergeCell ref="H305:J305"/>
    <mergeCell ref="B342:G342"/>
    <mergeCell ref="B343:G343"/>
    <mergeCell ref="D344:J344"/>
    <mergeCell ref="D345:J345"/>
    <mergeCell ref="D346:J346"/>
    <mergeCell ref="A347:E348"/>
    <mergeCell ref="F347:F348"/>
    <mergeCell ref="G347:H348"/>
    <mergeCell ref="I347:I348"/>
    <mergeCell ref="J347:J348"/>
    <mergeCell ref="B336:G336"/>
    <mergeCell ref="B337:G337"/>
    <mergeCell ref="B338:G338"/>
    <mergeCell ref="B339:G339"/>
    <mergeCell ref="B340:G340"/>
    <mergeCell ref="B341:G341"/>
    <mergeCell ref="A333:J333"/>
    <mergeCell ref="A334:E335"/>
    <mergeCell ref="H334:H335"/>
    <mergeCell ref="I334:I335"/>
    <mergeCell ref="J334:J335"/>
    <mergeCell ref="G356:H356"/>
    <mergeCell ref="G357:H357"/>
    <mergeCell ref="G358:H358"/>
    <mergeCell ref="G359:H359"/>
    <mergeCell ref="A360:J360"/>
    <mergeCell ref="A361:E362"/>
    <mergeCell ref="F361:F362"/>
    <mergeCell ref="G361:H362"/>
    <mergeCell ref="I361:I362"/>
    <mergeCell ref="J361:J362"/>
    <mergeCell ref="A354:E355"/>
    <mergeCell ref="F354:F355"/>
    <mergeCell ref="G354:H355"/>
    <mergeCell ref="I354:I355"/>
    <mergeCell ref="J354:J355"/>
    <mergeCell ref="K354:K355"/>
    <mergeCell ref="K347:K348"/>
    <mergeCell ref="G349:H349"/>
    <mergeCell ref="G350:H350"/>
    <mergeCell ref="G351:H351"/>
    <mergeCell ref="G352:H352"/>
    <mergeCell ref="A353:J353"/>
    <mergeCell ref="A375:J375"/>
    <mergeCell ref="A376:J376"/>
    <mergeCell ref="A377:J377"/>
    <mergeCell ref="A380:K380"/>
    <mergeCell ref="C381:K381"/>
    <mergeCell ref="E382:G382"/>
    <mergeCell ref="J382:K382"/>
    <mergeCell ref="A368:B369"/>
    <mergeCell ref="C368:C369"/>
    <mergeCell ref="E368:G368"/>
    <mergeCell ref="H368:J368"/>
    <mergeCell ref="K368:K369"/>
    <mergeCell ref="A374:J374"/>
    <mergeCell ref="K361:K362"/>
    <mergeCell ref="G363:H363"/>
    <mergeCell ref="G364:H364"/>
    <mergeCell ref="G365:H365"/>
    <mergeCell ref="G366:H366"/>
    <mergeCell ref="A367:J367"/>
    <mergeCell ref="B400:G400"/>
    <mergeCell ref="B401:G401"/>
    <mergeCell ref="B402:G402"/>
    <mergeCell ref="B403:G403"/>
    <mergeCell ref="B404:G404"/>
    <mergeCell ref="B405:G405"/>
    <mergeCell ref="A397:E398"/>
    <mergeCell ref="H397:H398"/>
    <mergeCell ref="I397:I398"/>
    <mergeCell ref="J397:J398"/>
    <mergeCell ref="K397:K398"/>
    <mergeCell ref="B399:G399"/>
    <mergeCell ref="A385:I385"/>
    <mergeCell ref="A386:E387"/>
    <mergeCell ref="G386:H386"/>
    <mergeCell ref="I386:J386"/>
    <mergeCell ref="K386:K387"/>
    <mergeCell ref="A396:J396"/>
    <mergeCell ref="A417:E418"/>
    <mergeCell ref="F417:F418"/>
    <mergeCell ref="G417:H418"/>
    <mergeCell ref="I417:I418"/>
    <mergeCell ref="J417:J418"/>
    <mergeCell ref="K417:K418"/>
    <mergeCell ref="K410:K411"/>
    <mergeCell ref="G412:H412"/>
    <mergeCell ref="G413:H413"/>
    <mergeCell ref="G414:H414"/>
    <mergeCell ref="G415:H415"/>
    <mergeCell ref="A416:J416"/>
    <mergeCell ref="B406:G406"/>
    <mergeCell ref="D407:J407"/>
    <mergeCell ref="D408:J408"/>
    <mergeCell ref="D409:J409"/>
    <mergeCell ref="A410:E411"/>
    <mergeCell ref="F410:F411"/>
    <mergeCell ref="G410:H411"/>
    <mergeCell ref="I410:I411"/>
    <mergeCell ref="J410:J411"/>
    <mergeCell ref="A431:B432"/>
    <mergeCell ref="C431:C432"/>
    <mergeCell ref="E431:G431"/>
    <mergeCell ref="H431:J431"/>
    <mergeCell ref="K431:K432"/>
    <mergeCell ref="A437:J437"/>
    <mergeCell ref="K424:K425"/>
    <mergeCell ref="G426:H426"/>
    <mergeCell ref="G427:H427"/>
    <mergeCell ref="G428:H428"/>
    <mergeCell ref="G429:H429"/>
    <mergeCell ref="A430:J430"/>
    <mergeCell ref="G419:H419"/>
    <mergeCell ref="G420:H420"/>
    <mergeCell ref="G421:H421"/>
    <mergeCell ref="G422:H422"/>
    <mergeCell ref="A423:J423"/>
    <mergeCell ref="A424:E425"/>
    <mergeCell ref="F424:F425"/>
    <mergeCell ref="G424:H425"/>
    <mergeCell ref="I424:I425"/>
    <mergeCell ref="J424:J425"/>
    <mergeCell ref="A460:E461"/>
    <mergeCell ref="H460:H461"/>
    <mergeCell ref="I460:I461"/>
    <mergeCell ref="J460:J461"/>
    <mergeCell ref="K460:K461"/>
    <mergeCell ref="B462:G462"/>
    <mergeCell ref="A448:I448"/>
    <mergeCell ref="A449:E450"/>
    <mergeCell ref="G449:H449"/>
    <mergeCell ref="I449:J449"/>
    <mergeCell ref="K449:K450"/>
    <mergeCell ref="A459:J459"/>
    <mergeCell ref="A438:J438"/>
    <mergeCell ref="A439:J439"/>
    <mergeCell ref="A440:J440"/>
    <mergeCell ref="A443:K443"/>
    <mergeCell ref="C444:K444"/>
    <mergeCell ref="E445:G445"/>
    <mergeCell ref="J445:K445"/>
    <mergeCell ref="K473:K474"/>
    <mergeCell ref="G475:H475"/>
    <mergeCell ref="G476:H476"/>
    <mergeCell ref="G477:H477"/>
    <mergeCell ref="G478:H478"/>
    <mergeCell ref="A479:J479"/>
    <mergeCell ref="B469:G469"/>
    <mergeCell ref="D470:J470"/>
    <mergeCell ref="D471:J471"/>
    <mergeCell ref="D472:J472"/>
    <mergeCell ref="A473:E474"/>
    <mergeCell ref="F473:F474"/>
    <mergeCell ref="G473:H474"/>
    <mergeCell ref="I473:I474"/>
    <mergeCell ref="J473:J474"/>
    <mergeCell ref="B463:G463"/>
    <mergeCell ref="B464:G464"/>
    <mergeCell ref="B465:G465"/>
    <mergeCell ref="B466:G466"/>
    <mergeCell ref="B467:G467"/>
    <mergeCell ref="B468:G468"/>
    <mergeCell ref="K487:K488"/>
    <mergeCell ref="G489:H489"/>
    <mergeCell ref="G490:H490"/>
    <mergeCell ref="G491:H491"/>
    <mergeCell ref="G492:H492"/>
    <mergeCell ref="A493:J493"/>
    <mergeCell ref="G482:H482"/>
    <mergeCell ref="G483:H483"/>
    <mergeCell ref="G484:H484"/>
    <mergeCell ref="G485:H485"/>
    <mergeCell ref="A486:J486"/>
    <mergeCell ref="A487:E488"/>
    <mergeCell ref="F487:F488"/>
    <mergeCell ref="G487:H488"/>
    <mergeCell ref="I487:I488"/>
    <mergeCell ref="J487:J488"/>
    <mergeCell ref="A480:E481"/>
    <mergeCell ref="F480:F481"/>
    <mergeCell ref="G480:H481"/>
    <mergeCell ref="I480:I481"/>
    <mergeCell ref="J480:J481"/>
    <mergeCell ref="K480:K481"/>
    <mergeCell ref="K523:K524"/>
    <mergeCell ref="B525:G525"/>
    <mergeCell ref="A511:I511"/>
    <mergeCell ref="A512:E513"/>
    <mergeCell ref="G512:H512"/>
    <mergeCell ref="I512:J512"/>
    <mergeCell ref="K512:K513"/>
    <mergeCell ref="A522:J522"/>
    <mergeCell ref="A501:J501"/>
    <mergeCell ref="A502:J502"/>
    <mergeCell ref="A503:J503"/>
    <mergeCell ref="A506:K506"/>
    <mergeCell ref="C507:K507"/>
    <mergeCell ref="E508:G508"/>
    <mergeCell ref="J508:K508"/>
    <mergeCell ref="A494:B495"/>
    <mergeCell ref="C494:C495"/>
    <mergeCell ref="E494:G494"/>
    <mergeCell ref="H494:J494"/>
    <mergeCell ref="K494:K495"/>
    <mergeCell ref="A500:J500"/>
    <mergeCell ref="B532:G532"/>
    <mergeCell ref="D533:J533"/>
    <mergeCell ref="D534:J534"/>
    <mergeCell ref="D535:J535"/>
    <mergeCell ref="A536:E537"/>
    <mergeCell ref="F536:F537"/>
    <mergeCell ref="G536:H537"/>
    <mergeCell ref="I536:I537"/>
    <mergeCell ref="J536:J537"/>
    <mergeCell ref="B526:G526"/>
    <mergeCell ref="B527:G527"/>
    <mergeCell ref="B528:G528"/>
    <mergeCell ref="B529:G529"/>
    <mergeCell ref="B530:G530"/>
    <mergeCell ref="B531:G531"/>
    <mergeCell ref="A523:E524"/>
    <mergeCell ref="H523:H524"/>
    <mergeCell ref="I523:I524"/>
    <mergeCell ref="J523:J524"/>
    <mergeCell ref="G545:H545"/>
    <mergeCell ref="G546:H546"/>
    <mergeCell ref="G547:H547"/>
    <mergeCell ref="G548:H548"/>
    <mergeCell ref="A549:J549"/>
    <mergeCell ref="A550:E551"/>
    <mergeCell ref="F550:F551"/>
    <mergeCell ref="G550:H551"/>
    <mergeCell ref="I550:I551"/>
    <mergeCell ref="J550:J551"/>
    <mergeCell ref="A543:E544"/>
    <mergeCell ref="F543:F544"/>
    <mergeCell ref="G543:H544"/>
    <mergeCell ref="I543:I544"/>
    <mergeCell ref="J543:J544"/>
    <mergeCell ref="K543:K544"/>
    <mergeCell ref="K536:K537"/>
    <mergeCell ref="G538:H538"/>
    <mergeCell ref="G539:H539"/>
    <mergeCell ref="G540:H540"/>
    <mergeCell ref="G541:H541"/>
    <mergeCell ref="A542:J542"/>
    <mergeCell ref="A564:J564"/>
    <mergeCell ref="A565:J565"/>
    <mergeCell ref="A566:J566"/>
    <mergeCell ref="A569:K569"/>
    <mergeCell ref="C570:K570"/>
    <mergeCell ref="E571:G571"/>
    <mergeCell ref="J571:K571"/>
    <mergeCell ref="A557:B558"/>
    <mergeCell ref="C557:C558"/>
    <mergeCell ref="E557:G557"/>
    <mergeCell ref="H557:J557"/>
    <mergeCell ref="K557:K558"/>
    <mergeCell ref="A563:J563"/>
    <mergeCell ref="K550:K551"/>
    <mergeCell ref="G552:H552"/>
    <mergeCell ref="G553:H553"/>
    <mergeCell ref="G554:H554"/>
    <mergeCell ref="G555:H555"/>
    <mergeCell ref="A556:J556"/>
    <mergeCell ref="B589:G589"/>
    <mergeCell ref="B590:G590"/>
    <mergeCell ref="B591:G591"/>
    <mergeCell ref="B592:G592"/>
    <mergeCell ref="B593:G593"/>
    <mergeCell ref="B594:G594"/>
    <mergeCell ref="A586:E587"/>
    <mergeCell ref="H586:H587"/>
    <mergeCell ref="I586:I587"/>
    <mergeCell ref="J586:J587"/>
    <mergeCell ref="K586:K587"/>
    <mergeCell ref="B588:G588"/>
    <mergeCell ref="A574:I574"/>
    <mergeCell ref="A575:E576"/>
    <mergeCell ref="G575:H575"/>
    <mergeCell ref="I575:J575"/>
    <mergeCell ref="K575:K576"/>
    <mergeCell ref="A585:J585"/>
    <mergeCell ref="A606:E607"/>
    <mergeCell ref="F606:F607"/>
    <mergeCell ref="G606:H607"/>
    <mergeCell ref="I606:I607"/>
    <mergeCell ref="J606:J607"/>
    <mergeCell ref="K606:K607"/>
    <mergeCell ref="K599:K600"/>
    <mergeCell ref="G601:H601"/>
    <mergeCell ref="G602:H602"/>
    <mergeCell ref="G603:H603"/>
    <mergeCell ref="G604:H604"/>
    <mergeCell ref="A605:J605"/>
    <mergeCell ref="B595:G595"/>
    <mergeCell ref="D596:J596"/>
    <mergeCell ref="D597:J597"/>
    <mergeCell ref="D598:J598"/>
    <mergeCell ref="A599:E600"/>
    <mergeCell ref="F599:F600"/>
    <mergeCell ref="G599:H600"/>
    <mergeCell ref="I599:I600"/>
    <mergeCell ref="J599:J600"/>
    <mergeCell ref="A620:B621"/>
    <mergeCell ref="C620:C621"/>
    <mergeCell ref="E620:G620"/>
    <mergeCell ref="H620:J620"/>
    <mergeCell ref="K620:K621"/>
    <mergeCell ref="A626:J626"/>
    <mergeCell ref="K613:K614"/>
    <mergeCell ref="G615:H615"/>
    <mergeCell ref="G616:H616"/>
    <mergeCell ref="G617:H617"/>
    <mergeCell ref="G618:H618"/>
    <mergeCell ref="A619:J619"/>
    <mergeCell ref="G608:H608"/>
    <mergeCell ref="G609:H609"/>
    <mergeCell ref="G610:H610"/>
    <mergeCell ref="G611:H611"/>
    <mergeCell ref="A612:J612"/>
    <mergeCell ref="A613:E614"/>
    <mergeCell ref="F613:F614"/>
    <mergeCell ref="G613:H614"/>
    <mergeCell ref="I613:I614"/>
    <mergeCell ref="J613:J614"/>
    <mergeCell ref="A649:E650"/>
    <mergeCell ref="H649:H650"/>
    <mergeCell ref="I649:I650"/>
    <mergeCell ref="J649:J650"/>
    <mergeCell ref="K649:K650"/>
    <mergeCell ref="B651:G651"/>
    <mergeCell ref="A637:I637"/>
    <mergeCell ref="A638:E639"/>
    <mergeCell ref="G638:H638"/>
    <mergeCell ref="I638:J638"/>
    <mergeCell ref="K638:K639"/>
    <mergeCell ref="A648:J648"/>
    <mergeCell ref="A627:J627"/>
    <mergeCell ref="A628:J628"/>
    <mergeCell ref="A629:J629"/>
    <mergeCell ref="A632:K632"/>
    <mergeCell ref="C633:K633"/>
    <mergeCell ref="E634:G634"/>
    <mergeCell ref="J634:K634"/>
    <mergeCell ref="K662:K663"/>
    <mergeCell ref="G664:H664"/>
    <mergeCell ref="G665:H665"/>
    <mergeCell ref="G666:H666"/>
    <mergeCell ref="G667:H667"/>
    <mergeCell ref="A668:J668"/>
    <mergeCell ref="B658:G658"/>
    <mergeCell ref="D659:J659"/>
    <mergeCell ref="D660:J660"/>
    <mergeCell ref="D661:J661"/>
    <mergeCell ref="A662:E663"/>
    <mergeCell ref="F662:F663"/>
    <mergeCell ref="G662:H663"/>
    <mergeCell ref="I662:I663"/>
    <mergeCell ref="J662:J663"/>
    <mergeCell ref="B652:G652"/>
    <mergeCell ref="B653:G653"/>
    <mergeCell ref="B654:G654"/>
    <mergeCell ref="B655:G655"/>
    <mergeCell ref="B656:G656"/>
    <mergeCell ref="B657:G657"/>
    <mergeCell ref="K676:K677"/>
    <mergeCell ref="G678:H678"/>
    <mergeCell ref="G679:H679"/>
    <mergeCell ref="G680:H680"/>
    <mergeCell ref="G681:H681"/>
    <mergeCell ref="A682:J682"/>
    <mergeCell ref="G671:H671"/>
    <mergeCell ref="G672:H672"/>
    <mergeCell ref="G673:H673"/>
    <mergeCell ref="G674:H674"/>
    <mergeCell ref="A675:J675"/>
    <mergeCell ref="A676:E677"/>
    <mergeCell ref="F676:F677"/>
    <mergeCell ref="G676:H677"/>
    <mergeCell ref="I676:I677"/>
    <mergeCell ref="J676:J677"/>
    <mergeCell ref="A669:E670"/>
    <mergeCell ref="F669:F670"/>
    <mergeCell ref="G669:H670"/>
    <mergeCell ref="I669:I670"/>
    <mergeCell ref="J669:J670"/>
    <mergeCell ref="K669:K670"/>
    <mergeCell ref="K712:K713"/>
    <mergeCell ref="B714:G714"/>
    <mergeCell ref="A700:I700"/>
    <mergeCell ref="A701:E702"/>
    <mergeCell ref="G701:H701"/>
    <mergeCell ref="I701:J701"/>
    <mergeCell ref="K701:K702"/>
    <mergeCell ref="A711:J711"/>
    <mergeCell ref="A690:J690"/>
    <mergeCell ref="A691:J691"/>
    <mergeCell ref="A692:J692"/>
    <mergeCell ref="A695:K695"/>
    <mergeCell ref="C696:K696"/>
    <mergeCell ref="E697:G697"/>
    <mergeCell ref="J697:K697"/>
    <mergeCell ref="A683:B684"/>
    <mergeCell ref="C683:C684"/>
    <mergeCell ref="E683:G683"/>
    <mergeCell ref="H683:J683"/>
    <mergeCell ref="K683:K684"/>
    <mergeCell ref="A689:J689"/>
    <mergeCell ref="B721:G721"/>
    <mergeCell ref="D722:J722"/>
    <mergeCell ref="D723:J723"/>
    <mergeCell ref="D724:J724"/>
    <mergeCell ref="A725:E726"/>
    <mergeCell ref="F725:F726"/>
    <mergeCell ref="G725:H726"/>
    <mergeCell ref="I725:I726"/>
    <mergeCell ref="J725:J726"/>
    <mergeCell ref="B715:G715"/>
    <mergeCell ref="B716:G716"/>
    <mergeCell ref="B717:G717"/>
    <mergeCell ref="B718:G718"/>
    <mergeCell ref="B719:G719"/>
    <mergeCell ref="B720:G720"/>
    <mergeCell ref="A712:E713"/>
    <mergeCell ref="H712:H713"/>
    <mergeCell ref="I712:I713"/>
    <mergeCell ref="J712:J713"/>
    <mergeCell ref="G734:H734"/>
    <mergeCell ref="G735:H735"/>
    <mergeCell ref="G736:H736"/>
    <mergeCell ref="G737:H737"/>
    <mergeCell ref="A738:J738"/>
    <mergeCell ref="A739:E740"/>
    <mergeCell ref="F739:F740"/>
    <mergeCell ref="G739:H740"/>
    <mergeCell ref="I739:I740"/>
    <mergeCell ref="J739:J740"/>
    <mergeCell ref="A732:E733"/>
    <mergeCell ref="F732:F733"/>
    <mergeCell ref="G732:H733"/>
    <mergeCell ref="I732:I733"/>
    <mergeCell ref="J732:J733"/>
    <mergeCell ref="K732:K733"/>
    <mergeCell ref="K725:K726"/>
    <mergeCell ref="G727:H727"/>
    <mergeCell ref="G728:H728"/>
    <mergeCell ref="G729:H729"/>
    <mergeCell ref="G730:H730"/>
    <mergeCell ref="A731:J731"/>
    <mergeCell ref="A753:J753"/>
    <mergeCell ref="A754:J754"/>
    <mergeCell ref="A755:J755"/>
    <mergeCell ref="A758:K758"/>
    <mergeCell ref="C759:K759"/>
    <mergeCell ref="E760:G760"/>
    <mergeCell ref="J760:K760"/>
    <mergeCell ref="A746:B747"/>
    <mergeCell ref="C746:C747"/>
    <mergeCell ref="E746:G746"/>
    <mergeCell ref="H746:J746"/>
    <mergeCell ref="K746:K747"/>
    <mergeCell ref="A752:J752"/>
    <mergeCell ref="K739:K740"/>
    <mergeCell ref="G741:H741"/>
    <mergeCell ref="G742:H742"/>
    <mergeCell ref="G743:H743"/>
    <mergeCell ref="G744:H744"/>
    <mergeCell ref="A745:J745"/>
    <mergeCell ref="B778:G778"/>
    <mergeCell ref="B779:G779"/>
    <mergeCell ref="B780:G780"/>
    <mergeCell ref="B781:G781"/>
    <mergeCell ref="B782:G782"/>
    <mergeCell ref="B783:G783"/>
    <mergeCell ref="A775:E776"/>
    <mergeCell ref="H775:H776"/>
    <mergeCell ref="I775:I776"/>
    <mergeCell ref="J775:J776"/>
    <mergeCell ref="K775:K776"/>
    <mergeCell ref="B777:G777"/>
    <mergeCell ref="A763:I763"/>
    <mergeCell ref="A764:E765"/>
    <mergeCell ref="G764:H764"/>
    <mergeCell ref="I764:J764"/>
    <mergeCell ref="K764:K765"/>
    <mergeCell ref="A774:J774"/>
    <mergeCell ref="A795:E796"/>
    <mergeCell ref="F795:F796"/>
    <mergeCell ref="G795:H796"/>
    <mergeCell ref="I795:I796"/>
    <mergeCell ref="J795:J796"/>
    <mergeCell ref="K795:K796"/>
    <mergeCell ref="K788:K789"/>
    <mergeCell ref="G790:H790"/>
    <mergeCell ref="G791:H791"/>
    <mergeCell ref="G792:H792"/>
    <mergeCell ref="G793:H793"/>
    <mergeCell ref="A794:J794"/>
    <mergeCell ref="B784:G784"/>
    <mergeCell ref="D785:J785"/>
    <mergeCell ref="D786:J786"/>
    <mergeCell ref="D787:J787"/>
    <mergeCell ref="A788:E789"/>
    <mergeCell ref="F788:F789"/>
    <mergeCell ref="G788:H789"/>
    <mergeCell ref="I788:I789"/>
    <mergeCell ref="J788:J789"/>
    <mergeCell ref="A809:B810"/>
    <mergeCell ref="C809:C810"/>
    <mergeCell ref="E809:G809"/>
    <mergeCell ref="H809:J809"/>
    <mergeCell ref="K809:K810"/>
    <mergeCell ref="A815:J815"/>
    <mergeCell ref="K802:K803"/>
    <mergeCell ref="G804:H804"/>
    <mergeCell ref="G805:H805"/>
    <mergeCell ref="G806:H806"/>
    <mergeCell ref="G807:H807"/>
    <mergeCell ref="A808:J808"/>
    <mergeCell ref="G797:H797"/>
    <mergeCell ref="G798:H798"/>
    <mergeCell ref="G799:H799"/>
    <mergeCell ref="G800:H800"/>
    <mergeCell ref="A801:J801"/>
    <mergeCell ref="A802:E803"/>
    <mergeCell ref="F802:F803"/>
    <mergeCell ref="G802:H803"/>
    <mergeCell ref="I802:I803"/>
    <mergeCell ref="J802:J803"/>
    <mergeCell ref="A838:E839"/>
    <mergeCell ref="H838:H839"/>
    <mergeCell ref="I838:I839"/>
    <mergeCell ref="J838:J839"/>
    <mergeCell ref="K838:K839"/>
    <mergeCell ref="B840:G840"/>
    <mergeCell ref="A826:I826"/>
    <mergeCell ref="A827:E828"/>
    <mergeCell ref="G827:H827"/>
    <mergeCell ref="I827:J827"/>
    <mergeCell ref="K827:K828"/>
    <mergeCell ref="A837:J837"/>
    <mergeCell ref="A816:J816"/>
    <mergeCell ref="A817:J817"/>
    <mergeCell ref="A818:J818"/>
    <mergeCell ref="A821:K821"/>
    <mergeCell ref="C822:K822"/>
    <mergeCell ref="E823:G823"/>
    <mergeCell ref="J823:K823"/>
    <mergeCell ref="K851:K852"/>
    <mergeCell ref="G853:H853"/>
    <mergeCell ref="G854:H854"/>
    <mergeCell ref="G855:H855"/>
    <mergeCell ref="G856:H856"/>
    <mergeCell ref="A857:J857"/>
    <mergeCell ref="B847:G847"/>
    <mergeCell ref="D848:J848"/>
    <mergeCell ref="D849:J849"/>
    <mergeCell ref="D850:J850"/>
    <mergeCell ref="A851:E852"/>
    <mergeCell ref="F851:F852"/>
    <mergeCell ref="G851:H852"/>
    <mergeCell ref="I851:I852"/>
    <mergeCell ref="J851:J852"/>
    <mergeCell ref="B841:G841"/>
    <mergeCell ref="B842:G842"/>
    <mergeCell ref="B843:G843"/>
    <mergeCell ref="B844:G844"/>
    <mergeCell ref="B845:G845"/>
    <mergeCell ref="B846:G846"/>
    <mergeCell ref="K865:K866"/>
    <mergeCell ref="G867:H867"/>
    <mergeCell ref="G868:H868"/>
    <mergeCell ref="G869:H869"/>
    <mergeCell ref="G870:H870"/>
    <mergeCell ref="A871:J871"/>
    <mergeCell ref="G860:H860"/>
    <mergeCell ref="G861:H861"/>
    <mergeCell ref="G862:H862"/>
    <mergeCell ref="G863:H863"/>
    <mergeCell ref="A864:J864"/>
    <mergeCell ref="A865:E866"/>
    <mergeCell ref="F865:F866"/>
    <mergeCell ref="G865:H866"/>
    <mergeCell ref="I865:I866"/>
    <mergeCell ref="J865:J866"/>
    <mergeCell ref="A858:E859"/>
    <mergeCell ref="F858:F859"/>
    <mergeCell ref="G858:H859"/>
    <mergeCell ref="I858:I859"/>
    <mergeCell ref="J858:J859"/>
    <mergeCell ref="K858:K859"/>
    <mergeCell ref="K901:K902"/>
    <mergeCell ref="B903:G903"/>
    <mergeCell ref="A889:I889"/>
    <mergeCell ref="A890:E891"/>
    <mergeCell ref="G890:H890"/>
    <mergeCell ref="I890:J890"/>
    <mergeCell ref="K890:K891"/>
    <mergeCell ref="A900:J900"/>
    <mergeCell ref="A879:J879"/>
    <mergeCell ref="A880:J880"/>
    <mergeCell ref="A881:J881"/>
    <mergeCell ref="A884:K884"/>
    <mergeCell ref="C885:K885"/>
    <mergeCell ref="E886:G886"/>
    <mergeCell ref="J886:K886"/>
    <mergeCell ref="A872:B873"/>
    <mergeCell ref="C872:C873"/>
    <mergeCell ref="E872:G872"/>
    <mergeCell ref="H872:J872"/>
    <mergeCell ref="K872:K873"/>
    <mergeCell ref="A878:J878"/>
    <mergeCell ref="B910:G910"/>
    <mergeCell ref="D911:J911"/>
    <mergeCell ref="D912:J912"/>
    <mergeCell ref="D913:J913"/>
    <mergeCell ref="A914:E915"/>
    <mergeCell ref="F914:F915"/>
    <mergeCell ref="G914:H915"/>
    <mergeCell ref="I914:I915"/>
    <mergeCell ref="J914:J915"/>
    <mergeCell ref="B904:G904"/>
    <mergeCell ref="B905:G905"/>
    <mergeCell ref="B906:G906"/>
    <mergeCell ref="B907:G907"/>
    <mergeCell ref="B908:G908"/>
    <mergeCell ref="B909:G909"/>
    <mergeCell ref="A901:E902"/>
    <mergeCell ref="H901:H902"/>
    <mergeCell ref="I901:I902"/>
    <mergeCell ref="J901:J902"/>
    <mergeCell ref="G923:H923"/>
    <mergeCell ref="G924:H924"/>
    <mergeCell ref="G925:H925"/>
    <mergeCell ref="G926:H926"/>
    <mergeCell ref="A927:J927"/>
    <mergeCell ref="A928:E929"/>
    <mergeCell ref="F928:F929"/>
    <mergeCell ref="G928:H929"/>
    <mergeCell ref="I928:I929"/>
    <mergeCell ref="J928:J929"/>
    <mergeCell ref="A921:E922"/>
    <mergeCell ref="F921:F922"/>
    <mergeCell ref="G921:H922"/>
    <mergeCell ref="I921:I922"/>
    <mergeCell ref="J921:J922"/>
    <mergeCell ref="K921:K922"/>
    <mergeCell ref="K914:K915"/>
    <mergeCell ref="G916:H916"/>
    <mergeCell ref="G917:H917"/>
    <mergeCell ref="G918:H918"/>
    <mergeCell ref="G919:H919"/>
    <mergeCell ref="A920:J920"/>
    <mergeCell ref="A942:J942"/>
    <mergeCell ref="A943:J943"/>
    <mergeCell ref="A944:J944"/>
    <mergeCell ref="A947:K947"/>
    <mergeCell ref="C948:K948"/>
    <mergeCell ref="E949:G949"/>
    <mergeCell ref="J949:K949"/>
    <mergeCell ref="A935:B936"/>
    <mergeCell ref="C935:C936"/>
    <mergeCell ref="E935:G935"/>
    <mergeCell ref="H935:J935"/>
    <mergeCell ref="K935:K936"/>
    <mergeCell ref="A941:J941"/>
    <mergeCell ref="K928:K929"/>
    <mergeCell ref="G930:H930"/>
    <mergeCell ref="G931:H931"/>
    <mergeCell ref="G932:H932"/>
    <mergeCell ref="G933:H933"/>
    <mergeCell ref="A934:J934"/>
    <mergeCell ref="B967:G967"/>
    <mergeCell ref="B968:G968"/>
    <mergeCell ref="B969:G969"/>
    <mergeCell ref="B970:G970"/>
    <mergeCell ref="B971:G971"/>
    <mergeCell ref="B972:G972"/>
    <mergeCell ref="A964:E965"/>
    <mergeCell ref="H964:H965"/>
    <mergeCell ref="I964:I965"/>
    <mergeCell ref="J964:J965"/>
    <mergeCell ref="K964:K965"/>
    <mergeCell ref="B966:G966"/>
    <mergeCell ref="A952:I952"/>
    <mergeCell ref="A953:E954"/>
    <mergeCell ref="G953:H953"/>
    <mergeCell ref="I953:J953"/>
    <mergeCell ref="K953:K954"/>
    <mergeCell ref="A963:J963"/>
    <mergeCell ref="A984:E985"/>
    <mergeCell ref="F984:F985"/>
    <mergeCell ref="G984:H985"/>
    <mergeCell ref="I984:I985"/>
    <mergeCell ref="J984:J985"/>
    <mergeCell ref="K984:K985"/>
    <mergeCell ref="K977:K978"/>
    <mergeCell ref="G979:H979"/>
    <mergeCell ref="G980:H980"/>
    <mergeCell ref="G981:H981"/>
    <mergeCell ref="G982:H982"/>
    <mergeCell ref="A983:J983"/>
    <mergeCell ref="B973:G973"/>
    <mergeCell ref="D974:J974"/>
    <mergeCell ref="D975:J975"/>
    <mergeCell ref="D976:J976"/>
    <mergeCell ref="A977:E978"/>
    <mergeCell ref="F977:F978"/>
    <mergeCell ref="G977:H978"/>
    <mergeCell ref="I977:I978"/>
    <mergeCell ref="J977:J978"/>
    <mergeCell ref="A998:B999"/>
    <mergeCell ref="C998:C999"/>
    <mergeCell ref="E998:G998"/>
    <mergeCell ref="H998:J998"/>
    <mergeCell ref="K998:K999"/>
    <mergeCell ref="A1004:J1004"/>
    <mergeCell ref="K991:K992"/>
    <mergeCell ref="G993:H993"/>
    <mergeCell ref="G994:H994"/>
    <mergeCell ref="G995:H995"/>
    <mergeCell ref="G996:H996"/>
    <mergeCell ref="A997:J997"/>
    <mergeCell ref="G986:H986"/>
    <mergeCell ref="G987:H987"/>
    <mergeCell ref="G988:H988"/>
    <mergeCell ref="G989:H989"/>
    <mergeCell ref="A990:J990"/>
    <mergeCell ref="A991:E992"/>
    <mergeCell ref="F991:F992"/>
    <mergeCell ref="G991:H992"/>
    <mergeCell ref="I991:I992"/>
    <mergeCell ref="J991:J992"/>
    <mergeCell ref="A1027:E1028"/>
    <mergeCell ref="H1027:H1028"/>
    <mergeCell ref="I1027:I1028"/>
    <mergeCell ref="J1027:J1028"/>
    <mergeCell ref="K1027:K1028"/>
    <mergeCell ref="B1029:G1029"/>
    <mergeCell ref="A1015:I1015"/>
    <mergeCell ref="A1016:E1017"/>
    <mergeCell ref="G1016:H1016"/>
    <mergeCell ref="I1016:J1016"/>
    <mergeCell ref="K1016:K1017"/>
    <mergeCell ref="A1026:J1026"/>
    <mergeCell ref="A1005:J1005"/>
    <mergeCell ref="A1006:J1006"/>
    <mergeCell ref="A1007:J1007"/>
    <mergeCell ref="A1010:K1010"/>
    <mergeCell ref="C1011:K1011"/>
    <mergeCell ref="E1012:G1012"/>
    <mergeCell ref="J1012:K1012"/>
    <mergeCell ref="K1040:K1041"/>
    <mergeCell ref="G1042:H1042"/>
    <mergeCell ref="G1043:H1043"/>
    <mergeCell ref="G1044:H1044"/>
    <mergeCell ref="G1045:H1045"/>
    <mergeCell ref="A1046:J1046"/>
    <mergeCell ref="B1036:G1036"/>
    <mergeCell ref="D1037:J1037"/>
    <mergeCell ref="D1038:J1038"/>
    <mergeCell ref="D1039:J1039"/>
    <mergeCell ref="A1040:E1041"/>
    <mergeCell ref="F1040:F1041"/>
    <mergeCell ref="G1040:H1041"/>
    <mergeCell ref="I1040:I1041"/>
    <mergeCell ref="J1040:J1041"/>
    <mergeCell ref="B1030:G1030"/>
    <mergeCell ref="B1031:G1031"/>
    <mergeCell ref="B1032:G1032"/>
    <mergeCell ref="B1033:G1033"/>
    <mergeCell ref="B1034:G1034"/>
    <mergeCell ref="B1035:G1035"/>
    <mergeCell ref="K1054:K1055"/>
    <mergeCell ref="G1056:H1056"/>
    <mergeCell ref="G1057:H1057"/>
    <mergeCell ref="G1058:H1058"/>
    <mergeCell ref="G1059:H1059"/>
    <mergeCell ref="A1060:J1060"/>
    <mergeCell ref="G1049:H1049"/>
    <mergeCell ref="G1050:H1050"/>
    <mergeCell ref="G1051:H1051"/>
    <mergeCell ref="G1052:H1052"/>
    <mergeCell ref="A1053:J1053"/>
    <mergeCell ref="A1054:E1055"/>
    <mergeCell ref="F1054:F1055"/>
    <mergeCell ref="G1054:H1055"/>
    <mergeCell ref="I1054:I1055"/>
    <mergeCell ref="J1054:J1055"/>
    <mergeCell ref="A1047:E1048"/>
    <mergeCell ref="F1047:F1048"/>
    <mergeCell ref="G1047:H1048"/>
    <mergeCell ref="I1047:I1048"/>
    <mergeCell ref="J1047:J1048"/>
    <mergeCell ref="K1047:K1048"/>
    <mergeCell ref="K1090:K1091"/>
    <mergeCell ref="B1092:G1092"/>
    <mergeCell ref="A1078:I1078"/>
    <mergeCell ref="A1079:E1080"/>
    <mergeCell ref="G1079:H1079"/>
    <mergeCell ref="I1079:J1079"/>
    <mergeCell ref="K1079:K1080"/>
    <mergeCell ref="A1089:J1089"/>
    <mergeCell ref="A1068:J1068"/>
    <mergeCell ref="A1069:J1069"/>
    <mergeCell ref="A1070:J1070"/>
    <mergeCell ref="A1073:K1073"/>
    <mergeCell ref="C1074:K1074"/>
    <mergeCell ref="E1075:G1075"/>
    <mergeCell ref="J1075:K1075"/>
    <mergeCell ref="A1061:B1062"/>
    <mergeCell ref="C1061:C1062"/>
    <mergeCell ref="E1061:G1061"/>
    <mergeCell ref="H1061:J1061"/>
    <mergeCell ref="K1061:K1062"/>
    <mergeCell ref="A1067:J1067"/>
    <mergeCell ref="B1099:G1099"/>
    <mergeCell ref="D1100:J1100"/>
    <mergeCell ref="D1101:J1101"/>
    <mergeCell ref="D1102:J1102"/>
    <mergeCell ref="A1103:E1104"/>
    <mergeCell ref="F1103:F1104"/>
    <mergeCell ref="G1103:H1104"/>
    <mergeCell ref="I1103:I1104"/>
    <mergeCell ref="J1103:J1104"/>
    <mergeCell ref="B1093:G1093"/>
    <mergeCell ref="B1094:G1094"/>
    <mergeCell ref="B1095:G1095"/>
    <mergeCell ref="B1096:G1096"/>
    <mergeCell ref="B1097:G1097"/>
    <mergeCell ref="B1098:G1098"/>
    <mergeCell ref="A1090:E1091"/>
    <mergeCell ref="H1090:H1091"/>
    <mergeCell ref="I1090:I1091"/>
    <mergeCell ref="J1090:J1091"/>
    <mergeCell ref="G1112:H1112"/>
    <mergeCell ref="G1113:H1113"/>
    <mergeCell ref="G1114:H1114"/>
    <mergeCell ref="G1115:H1115"/>
    <mergeCell ref="A1116:J1116"/>
    <mergeCell ref="A1117:E1118"/>
    <mergeCell ref="F1117:F1118"/>
    <mergeCell ref="G1117:H1118"/>
    <mergeCell ref="I1117:I1118"/>
    <mergeCell ref="J1117:J1118"/>
    <mergeCell ref="A1110:E1111"/>
    <mergeCell ref="F1110:F1111"/>
    <mergeCell ref="G1110:H1111"/>
    <mergeCell ref="I1110:I1111"/>
    <mergeCell ref="J1110:J1111"/>
    <mergeCell ref="K1110:K1111"/>
    <mergeCell ref="K1103:K1104"/>
    <mergeCell ref="G1105:H1105"/>
    <mergeCell ref="G1106:H1106"/>
    <mergeCell ref="G1107:H1107"/>
    <mergeCell ref="G1108:H1108"/>
    <mergeCell ref="A1109:J1109"/>
    <mergeCell ref="A1131:J1131"/>
    <mergeCell ref="A1132:J1132"/>
    <mergeCell ref="A1133:J1133"/>
    <mergeCell ref="A1136:K1136"/>
    <mergeCell ref="C1137:K1137"/>
    <mergeCell ref="E1138:G1138"/>
    <mergeCell ref="J1138:K1138"/>
    <mergeCell ref="A1124:B1125"/>
    <mergeCell ref="C1124:C1125"/>
    <mergeCell ref="E1124:G1124"/>
    <mergeCell ref="H1124:J1124"/>
    <mergeCell ref="K1124:K1125"/>
    <mergeCell ref="A1130:J1130"/>
    <mergeCell ref="K1117:K1118"/>
    <mergeCell ref="G1119:H1119"/>
    <mergeCell ref="G1120:H1120"/>
    <mergeCell ref="G1121:H1121"/>
    <mergeCell ref="G1122:H1122"/>
    <mergeCell ref="A1123:J1123"/>
    <mergeCell ref="B1156:G1156"/>
    <mergeCell ref="B1157:G1157"/>
    <mergeCell ref="B1158:G1158"/>
    <mergeCell ref="B1159:G1159"/>
    <mergeCell ref="B1160:G1160"/>
    <mergeCell ref="B1161:G1161"/>
    <mergeCell ref="A1153:E1154"/>
    <mergeCell ref="H1153:H1154"/>
    <mergeCell ref="I1153:I1154"/>
    <mergeCell ref="J1153:J1154"/>
    <mergeCell ref="K1153:K1154"/>
    <mergeCell ref="B1155:G1155"/>
    <mergeCell ref="A1141:I1141"/>
    <mergeCell ref="A1142:E1143"/>
    <mergeCell ref="G1142:H1142"/>
    <mergeCell ref="I1142:J1142"/>
    <mergeCell ref="K1142:K1143"/>
    <mergeCell ref="A1152:J1152"/>
    <mergeCell ref="A1173:E1174"/>
    <mergeCell ref="F1173:F1174"/>
    <mergeCell ref="G1173:H1174"/>
    <mergeCell ref="I1173:I1174"/>
    <mergeCell ref="J1173:J1174"/>
    <mergeCell ref="K1173:K1174"/>
    <mergeCell ref="K1166:K1167"/>
    <mergeCell ref="G1168:H1168"/>
    <mergeCell ref="G1169:H1169"/>
    <mergeCell ref="G1170:H1170"/>
    <mergeCell ref="G1171:H1171"/>
    <mergeCell ref="A1172:J1172"/>
    <mergeCell ref="B1162:G1162"/>
    <mergeCell ref="D1163:J1163"/>
    <mergeCell ref="D1164:J1164"/>
    <mergeCell ref="D1165:J1165"/>
    <mergeCell ref="A1166:E1167"/>
    <mergeCell ref="F1166:F1167"/>
    <mergeCell ref="G1166:H1167"/>
    <mergeCell ref="I1166:I1167"/>
    <mergeCell ref="J1166:J1167"/>
    <mergeCell ref="A1187:B1188"/>
    <mergeCell ref="C1187:C1188"/>
    <mergeCell ref="E1187:G1187"/>
    <mergeCell ref="H1187:J1187"/>
    <mergeCell ref="K1187:K1188"/>
    <mergeCell ref="A1193:J1193"/>
    <mergeCell ref="K1180:K1181"/>
    <mergeCell ref="G1182:H1182"/>
    <mergeCell ref="G1183:H1183"/>
    <mergeCell ref="G1184:H1184"/>
    <mergeCell ref="G1185:H1185"/>
    <mergeCell ref="A1186:J1186"/>
    <mergeCell ref="G1175:H1175"/>
    <mergeCell ref="G1176:H1176"/>
    <mergeCell ref="G1177:H1177"/>
    <mergeCell ref="G1178:H1178"/>
    <mergeCell ref="A1179:J1179"/>
    <mergeCell ref="A1180:E1181"/>
    <mergeCell ref="F1180:F1181"/>
    <mergeCell ref="G1180:H1181"/>
    <mergeCell ref="I1180:I1181"/>
    <mergeCell ref="J1180:J1181"/>
    <mergeCell ref="A1216:E1217"/>
    <mergeCell ref="H1216:H1217"/>
    <mergeCell ref="I1216:I1217"/>
    <mergeCell ref="J1216:J1217"/>
    <mergeCell ref="K1216:K1217"/>
    <mergeCell ref="B1218:G1218"/>
    <mergeCell ref="A1204:I1204"/>
    <mergeCell ref="A1205:E1206"/>
    <mergeCell ref="G1205:H1205"/>
    <mergeCell ref="I1205:J1205"/>
    <mergeCell ref="K1205:K1206"/>
    <mergeCell ref="A1215:J1215"/>
    <mergeCell ref="A1194:J1194"/>
    <mergeCell ref="A1195:J1195"/>
    <mergeCell ref="A1196:J1196"/>
    <mergeCell ref="A1199:K1199"/>
    <mergeCell ref="C1200:K1200"/>
    <mergeCell ref="E1201:G1201"/>
    <mergeCell ref="J1201:K1201"/>
    <mergeCell ref="K1229:K1230"/>
    <mergeCell ref="G1231:H1231"/>
    <mergeCell ref="G1232:H1232"/>
    <mergeCell ref="G1233:H1233"/>
    <mergeCell ref="G1234:H1234"/>
    <mergeCell ref="A1235:J1235"/>
    <mergeCell ref="B1225:G1225"/>
    <mergeCell ref="D1226:J1226"/>
    <mergeCell ref="D1227:J1227"/>
    <mergeCell ref="D1228:J1228"/>
    <mergeCell ref="A1229:E1230"/>
    <mergeCell ref="F1229:F1230"/>
    <mergeCell ref="G1229:H1230"/>
    <mergeCell ref="I1229:I1230"/>
    <mergeCell ref="J1229:J1230"/>
    <mergeCell ref="B1219:G1219"/>
    <mergeCell ref="B1220:G1220"/>
    <mergeCell ref="B1221:G1221"/>
    <mergeCell ref="B1222:G1222"/>
    <mergeCell ref="B1223:G1223"/>
    <mergeCell ref="B1224:G1224"/>
    <mergeCell ref="K1243:K1244"/>
    <mergeCell ref="G1245:H1245"/>
    <mergeCell ref="G1246:H1246"/>
    <mergeCell ref="G1247:H1247"/>
    <mergeCell ref="G1248:H1248"/>
    <mergeCell ref="A1249:J1249"/>
    <mergeCell ref="G1238:H1238"/>
    <mergeCell ref="G1239:H1239"/>
    <mergeCell ref="G1240:H1240"/>
    <mergeCell ref="G1241:H1241"/>
    <mergeCell ref="A1242:J1242"/>
    <mergeCell ref="A1243:E1244"/>
    <mergeCell ref="F1243:F1244"/>
    <mergeCell ref="G1243:H1244"/>
    <mergeCell ref="I1243:I1244"/>
    <mergeCell ref="J1243:J1244"/>
    <mergeCell ref="A1236:E1237"/>
    <mergeCell ref="F1236:F1237"/>
    <mergeCell ref="G1236:H1237"/>
    <mergeCell ref="I1236:I1237"/>
    <mergeCell ref="J1236:J1237"/>
    <mergeCell ref="K1236:K1237"/>
    <mergeCell ref="K1279:K1280"/>
    <mergeCell ref="B1281:G1281"/>
    <mergeCell ref="A1267:I1267"/>
    <mergeCell ref="A1268:E1269"/>
    <mergeCell ref="G1268:H1268"/>
    <mergeCell ref="I1268:J1268"/>
    <mergeCell ref="K1268:K1269"/>
    <mergeCell ref="A1278:J1278"/>
    <mergeCell ref="A1257:J1257"/>
    <mergeCell ref="A1258:J1258"/>
    <mergeCell ref="A1259:J1259"/>
    <mergeCell ref="A1262:K1262"/>
    <mergeCell ref="C1263:K1263"/>
    <mergeCell ref="E1264:G1264"/>
    <mergeCell ref="J1264:K1264"/>
    <mergeCell ref="A1250:B1251"/>
    <mergeCell ref="C1250:C1251"/>
    <mergeCell ref="E1250:G1250"/>
    <mergeCell ref="H1250:J1250"/>
    <mergeCell ref="K1250:K1251"/>
    <mergeCell ref="A1256:J1256"/>
    <mergeCell ref="B1288:G1288"/>
    <mergeCell ref="D1289:J1289"/>
    <mergeCell ref="D1290:J1290"/>
    <mergeCell ref="D1291:J1291"/>
    <mergeCell ref="A1292:E1293"/>
    <mergeCell ref="F1292:F1293"/>
    <mergeCell ref="G1292:H1293"/>
    <mergeCell ref="I1292:I1293"/>
    <mergeCell ref="J1292:J1293"/>
    <mergeCell ref="B1282:G1282"/>
    <mergeCell ref="B1283:G1283"/>
    <mergeCell ref="B1284:G1284"/>
    <mergeCell ref="B1285:G1285"/>
    <mergeCell ref="B1286:G1286"/>
    <mergeCell ref="B1287:G1287"/>
    <mergeCell ref="A1279:E1280"/>
    <mergeCell ref="H1279:H1280"/>
    <mergeCell ref="I1279:I1280"/>
    <mergeCell ref="J1279:J1280"/>
    <mergeCell ref="G1301:H1301"/>
    <mergeCell ref="G1302:H1302"/>
    <mergeCell ref="G1303:H1303"/>
    <mergeCell ref="G1304:H1304"/>
    <mergeCell ref="A1305:J1305"/>
    <mergeCell ref="A1306:E1307"/>
    <mergeCell ref="F1306:F1307"/>
    <mergeCell ref="G1306:H1307"/>
    <mergeCell ref="I1306:I1307"/>
    <mergeCell ref="J1306:J1307"/>
    <mergeCell ref="A1299:E1300"/>
    <mergeCell ref="F1299:F1300"/>
    <mergeCell ref="G1299:H1300"/>
    <mergeCell ref="I1299:I1300"/>
    <mergeCell ref="J1299:J1300"/>
    <mergeCell ref="K1299:K1300"/>
    <mergeCell ref="K1292:K1293"/>
    <mergeCell ref="G1294:H1294"/>
    <mergeCell ref="G1295:H1295"/>
    <mergeCell ref="G1296:H1296"/>
    <mergeCell ref="G1297:H1297"/>
    <mergeCell ref="A1298:J1298"/>
    <mergeCell ref="A1320:J1320"/>
    <mergeCell ref="A1321:J1321"/>
    <mergeCell ref="A1322:J1322"/>
    <mergeCell ref="A1325:K1325"/>
    <mergeCell ref="C1326:K1326"/>
    <mergeCell ref="E1327:G1327"/>
    <mergeCell ref="J1327:K1327"/>
    <mergeCell ref="A1313:B1314"/>
    <mergeCell ref="C1313:C1314"/>
    <mergeCell ref="E1313:G1313"/>
    <mergeCell ref="H1313:J1313"/>
    <mergeCell ref="K1313:K1314"/>
    <mergeCell ref="A1319:J1319"/>
    <mergeCell ref="K1306:K1307"/>
    <mergeCell ref="G1308:H1308"/>
    <mergeCell ref="G1309:H1309"/>
    <mergeCell ref="G1310:H1310"/>
    <mergeCell ref="G1311:H1311"/>
    <mergeCell ref="A1312:J1312"/>
    <mergeCell ref="B1345:G1345"/>
    <mergeCell ref="B1346:G1346"/>
    <mergeCell ref="B1347:G1347"/>
    <mergeCell ref="B1348:G1348"/>
    <mergeCell ref="B1349:G1349"/>
    <mergeCell ref="B1350:G1350"/>
    <mergeCell ref="A1342:E1343"/>
    <mergeCell ref="H1342:H1343"/>
    <mergeCell ref="I1342:I1343"/>
    <mergeCell ref="J1342:J1343"/>
    <mergeCell ref="K1342:K1343"/>
    <mergeCell ref="B1344:G1344"/>
    <mergeCell ref="A1330:I1330"/>
    <mergeCell ref="A1331:E1332"/>
    <mergeCell ref="G1331:H1331"/>
    <mergeCell ref="I1331:J1331"/>
    <mergeCell ref="K1331:K1332"/>
    <mergeCell ref="A1341:J1341"/>
    <mergeCell ref="A1362:E1363"/>
    <mergeCell ref="F1362:F1363"/>
    <mergeCell ref="G1362:H1363"/>
    <mergeCell ref="I1362:I1363"/>
    <mergeCell ref="J1362:J1363"/>
    <mergeCell ref="K1362:K1363"/>
    <mergeCell ref="K1355:K1356"/>
    <mergeCell ref="G1357:H1357"/>
    <mergeCell ref="G1358:H1358"/>
    <mergeCell ref="G1359:H1359"/>
    <mergeCell ref="G1360:H1360"/>
    <mergeCell ref="A1361:J1361"/>
    <mergeCell ref="B1351:G1351"/>
    <mergeCell ref="D1352:J1352"/>
    <mergeCell ref="D1353:J1353"/>
    <mergeCell ref="D1354:J1354"/>
    <mergeCell ref="A1355:E1356"/>
    <mergeCell ref="F1355:F1356"/>
    <mergeCell ref="G1355:H1356"/>
    <mergeCell ref="I1355:I1356"/>
    <mergeCell ref="J1355:J1356"/>
    <mergeCell ref="A1376:B1377"/>
    <mergeCell ref="C1376:C1377"/>
    <mergeCell ref="E1376:G1376"/>
    <mergeCell ref="H1376:J1376"/>
    <mergeCell ref="K1376:K1377"/>
    <mergeCell ref="A1382:J1382"/>
    <mergeCell ref="K1369:K1370"/>
    <mergeCell ref="G1371:H1371"/>
    <mergeCell ref="G1372:H1372"/>
    <mergeCell ref="G1373:H1373"/>
    <mergeCell ref="G1374:H1374"/>
    <mergeCell ref="A1375:J1375"/>
    <mergeCell ref="G1364:H1364"/>
    <mergeCell ref="G1365:H1365"/>
    <mergeCell ref="G1366:H1366"/>
    <mergeCell ref="G1367:H1367"/>
    <mergeCell ref="A1368:J1368"/>
    <mergeCell ref="A1369:E1370"/>
    <mergeCell ref="F1369:F1370"/>
    <mergeCell ref="G1369:H1370"/>
    <mergeCell ref="I1369:I1370"/>
    <mergeCell ref="J1369:J1370"/>
    <mergeCell ref="A1405:E1406"/>
    <mergeCell ref="H1405:H1406"/>
    <mergeCell ref="I1405:I1406"/>
    <mergeCell ref="J1405:J1406"/>
    <mergeCell ref="K1405:K1406"/>
    <mergeCell ref="B1407:G1407"/>
    <mergeCell ref="A1393:I1393"/>
    <mergeCell ref="A1394:E1395"/>
    <mergeCell ref="G1394:H1394"/>
    <mergeCell ref="I1394:J1394"/>
    <mergeCell ref="K1394:K1395"/>
    <mergeCell ref="A1404:J1404"/>
    <mergeCell ref="A1383:J1383"/>
    <mergeCell ref="A1384:J1384"/>
    <mergeCell ref="A1385:J1385"/>
    <mergeCell ref="A1388:K1388"/>
    <mergeCell ref="C1389:K1389"/>
    <mergeCell ref="E1390:G1390"/>
    <mergeCell ref="J1390:K1390"/>
    <mergeCell ref="K1418:K1419"/>
    <mergeCell ref="G1420:H1420"/>
    <mergeCell ref="G1421:H1421"/>
    <mergeCell ref="G1422:H1422"/>
    <mergeCell ref="G1423:H1423"/>
    <mergeCell ref="A1424:J1424"/>
    <mergeCell ref="B1414:G1414"/>
    <mergeCell ref="D1415:J1415"/>
    <mergeCell ref="D1416:J1416"/>
    <mergeCell ref="D1417:J1417"/>
    <mergeCell ref="A1418:E1419"/>
    <mergeCell ref="F1418:F1419"/>
    <mergeCell ref="G1418:H1419"/>
    <mergeCell ref="I1418:I1419"/>
    <mergeCell ref="J1418:J1419"/>
    <mergeCell ref="B1408:G1408"/>
    <mergeCell ref="B1409:G1409"/>
    <mergeCell ref="B1410:G1410"/>
    <mergeCell ref="B1411:G1411"/>
    <mergeCell ref="B1412:G1412"/>
    <mergeCell ref="B1413:G1413"/>
    <mergeCell ref="K1432:K1433"/>
    <mergeCell ref="G1434:H1434"/>
    <mergeCell ref="G1435:H1435"/>
    <mergeCell ref="G1436:H1436"/>
    <mergeCell ref="G1437:H1437"/>
    <mergeCell ref="A1438:J1438"/>
    <mergeCell ref="G1427:H1427"/>
    <mergeCell ref="G1428:H1428"/>
    <mergeCell ref="G1429:H1429"/>
    <mergeCell ref="G1430:H1430"/>
    <mergeCell ref="A1431:J1431"/>
    <mergeCell ref="A1432:E1433"/>
    <mergeCell ref="F1432:F1433"/>
    <mergeCell ref="G1432:H1433"/>
    <mergeCell ref="I1432:I1433"/>
    <mergeCell ref="J1432:J1433"/>
    <mergeCell ref="A1425:E1426"/>
    <mergeCell ref="F1425:F1426"/>
    <mergeCell ref="G1425:H1426"/>
    <mergeCell ref="I1425:I1426"/>
    <mergeCell ref="J1425:J1426"/>
    <mergeCell ref="K1425:K1426"/>
    <mergeCell ref="K1469:K1470"/>
    <mergeCell ref="B1471:G1471"/>
    <mergeCell ref="A1456:I1456"/>
    <mergeCell ref="A1457:E1458"/>
    <mergeCell ref="G1457:H1457"/>
    <mergeCell ref="I1457:J1457"/>
    <mergeCell ref="K1457:K1458"/>
    <mergeCell ref="A1468:J1468"/>
    <mergeCell ref="A1446:J1446"/>
    <mergeCell ref="A1447:J1447"/>
    <mergeCell ref="A1448:J1448"/>
    <mergeCell ref="A1451:K1451"/>
    <mergeCell ref="C1452:K1452"/>
    <mergeCell ref="E1453:G1453"/>
    <mergeCell ref="J1453:K1453"/>
    <mergeCell ref="A1439:B1440"/>
    <mergeCell ref="C1439:C1440"/>
    <mergeCell ref="E1439:G1439"/>
    <mergeCell ref="H1439:J1439"/>
    <mergeCell ref="K1439:K1440"/>
    <mergeCell ref="A1445:J1445"/>
    <mergeCell ref="B1478:G1478"/>
    <mergeCell ref="D1479:J1479"/>
    <mergeCell ref="D1480:J1480"/>
    <mergeCell ref="D1481:J1481"/>
    <mergeCell ref="A1482:E1483"/>
    <mergeCell ref="F1482:F1483"/>
    <mergeCell ref="G1482:H1483"/>
    <mergeCell ref="I1482:I1483"/>
    <mergeCell ref="J1482:J1483"/>
    <mergeCell ref="B1472:G1472"/>
    <mergeCell ref="B1473:G1473"/>
    <mergeCell ref="B1474:G1474"/>
    <mergeCell ref="B1475:G1475"/>
    <mergeCell ref="B1476:G1476"/>
    <mergeCell ref="B1477:G1477"/>
    <mergeCell ref="A1469:E1470"/>
    <mergeCell ref="H1469:H1470"/>
    <mergeCell ref="I1469:I1470"/>
    <mergeCell ref="J1469:J1470"/>
    <mergeCell ref="G1491:H1491"/>
    <mergeCell ref="G1492:H1492"/>
    <mergeCell ref="G1493:H1493"/>
    <mergeCell ref="G1494:H1494"/>
    <mergeCell ref="A1495:J1495"/>
    <mergeCell ref="A1496:E1497"/>
    <mergeCell ref="F1496:F1497"/>
    <mergeCell ref="G1496:H1497"/>
    <mergeCell ref="I1496:I1497"/>
    <mergeCell ref="J1496:J1497"/>
    <mergeCell ref="A1489:E1490"/>
    <mergeCell ref="F1489:F1490"/>
    <mergeCell ref="G1489:H1490"/>
    <mergeCell ref="I1489:I1490"/>
    <mergeCell ref="J1489:J1490"/>
    <mergeCell ref="K1489:K1490"/>
    <mergeCell ref="K1482:K1483"/>
    <mergeCell ref="G1484:H1484"/>
    <mergeCell ref="G1485:H1485"/>
    <mergeCell ref="G1486:H1486"/>
    <mergeCell ref="G1487:H1487"/>
    <mergeCell ref="A1488:J1488"/>
    <mergeCell ref="A1510:J1510"/>
    <mergeCell ref="A1511:J1511"/>
    <mergeCell ref="A1512:J1512"/>
    <mergeCell ref="A1515:K1515"/>
    <mergeCell ref="C1516:K1516"/>
    <mergeCell ref="E1517:G1517"/>
    <mergeCell ref="J1517:K1517"/>
    <mergeCell ref="A1503:B1504"/>
    <mergeCell ref="C1503:C1504"/>
    <mergeCell ref="E1503:G1503"/>
    <mergeCell ref="H1503:J1503"/>
    <mergeCell ref="K1503:K1504"/>
    <mergeCell ref="A1509:J1509"/>
    <mergeCell ref="K1496:K1497"/>
    <mergeCell ref="G1498:H1498"/>
    <mergeCell ref="G1499:H1499"/>
    <mergeCell ref="G1500:H1500"/>
    <mergeCell ref="G1501:H1501"/>
    <mergeCell ref="A1502:J1502"/>
    <mergeCell ref="B1535:G1535"/>
    <mergeCell ref="B1536:G1536"/>
    <mergeCell ref="B1537:G1537"/>
    <mergeCell ref="B1538:G1538"/>
    <mergeCell ref="B1539:G1539"/>
    <mergeCell ref="B1540:G1540"/>
    <mergeCell ref="A1532:E1533"/>
    <mergeCell ref="H1532:H1533"/>
    <mergeCell ref="I1532:I1533"/>
    <mergeCell ref="J1532:J1533"/>
    <mergeCell ref="K1532:K1533"/>
    <mergeCell ref="B1534:G1534"/>
    <mergeCell ref="A1520:I1520"/>
    <mergeCell ref="A1521:E1522"/>
    <mergeCell ref="G1521:H1521"/>
    <mergeCell ref="I1521:J1521"/>
    <mergeCell ref="K1521:K1522"/>
    <mergeCell ref="A1531:J1531"/>
    <mergeCell ref="A1552:E1553"/>
    <mergeCell ref="F1552:F1553"/>
    <mergeCell ref="G1552:H1553"/>
    <mergeCell ref="I1552:I1553"/>
    <mergeCell ref="J1552:J1553"/>
    <mergeCell ref="K1552:K1553"/>
    <mergeCell ref="K1545:K1546"/>
    <mergeCell ref="G1547:H1547"/>
    <mergeCell ref="G1548:H1548"/>
    <mergeCell ref="G1549:H1549"/>
    <mergeCell ref="G1550:H1550"/>
    <mergeCell ref="A1551:J1551"/>
    <mergeCell ref="B1541:G1541"/>
    <mergeCell ref="D1542:J1542"/>
    <mergeCell ref="D1543:J1543"/>
    <mergeCell ref="D1544:J1544"/>
    <mergeCell ref="A1545:E1546"/>
    <mergeCell ref="F1545:F1546"/>
    <mergeCell ref="G1545:H1546"/>
    <mergeCell ref="I1545:I1546"/>
    <mergeCell ref="J1545:J1546"/>
    <mergeCell ref="A1566:B1567"/>
    <mergeCell ref="C1566:C1567"/>
    <mergeCell ref="E1566:G1566"/>
    <mergeCell ref="H1566:J1566"/>
    <mergeCell ref="K1566:K1567"/>
    <mergeCell ref="A1572:J1572"/>
    <mergeCell ref="K1559:K1560"/>
    <mergeCell ref="G1561:H1561"/>
    <mergeCell ref="G1562:H1562"/>
    <mergeCell ref="G1563:H1563"/>
    <mergeCell ref="G1564:H1564"/>
    <mergeCell ref="A1565:J1565"/>
    <mergeCell ref="G1554:H1554"/>
    <mergeCell ref="G1555:H1555"/>
    <mergeCell ref="G1556:H1556"/>
    <mergeCell ref="G1557:H1557"/>
    <mergeCell ref="A1558:J1558"/>
    <mergeCell ref="A1559:E1560"/>
    <mergeCell ref="F1559:F1560"/>
    <mergeCell ref="G1559:H1560"/>
    <mergeCell ref="I1559:I1560"/>
    <mergeCell ref="J1559:J1560"/>
    <mergeCell ref="A1595:E1596"/>
    <mergeCell ref="H1595:H1596"/>
    <mergeCell ref="I1595:I1596"/>
    <mergeCell ref="J1595:J1596"/>
    <mergeCell ref="K1595:K1596"/>
    <mergeCell ref="B1597:G1597"/>
    <mergeCell ref="A1583:I1583"/>
    <mergeCell ref="A1584:E1585"/>
    <mergeCell ref="G1584:H1584"/>
    <mergeCell ref="I1584:J1584"/>
    <mergeCell ref="K1584:K1585"/>
    <mergeCell ref="A1594:J1594"/>
    <mergeCell ref="A1573:J1573"/>
    <mergeCell ref="A1574:J1574"/>
    <mergeCell ref="A1575:J1575"/>
    <mergeCell ref="A1578:K1578"/>
    <mergeCell ref="C1579:K1579"/>
    <mergeCell ref="E1580:G1580"/>
    <mergeCell ref="J1580:K1580"/>
    <mergeCell ref="K1608:K1609"/>
    <mergeCell ref="G1610:H1610"/>
    <mergeCell ref="G1611:H1611"/>
    <mergeCell ref="G1612:H1612"/>
    <mergeCell ref="G1613:H1613"/>
    <mergeCell ref="A1614:J1614"/>
    <mergeCell ref="B1604:G1604"/>
    <mergeCell ref="D1605:J1605"/>
    <mergeCell ref="D1606:J1606"/>
    <mergeCell ref="D1607:J1607"/>
    <mergeCell ref="A1608:E1609"/>
    <mergeCell ref="F1608:F1609"/>
    <mergeCell ref="G1608:H1609"/>
    <mergeCell ref="I1608:I1609"/>
    <mergeCell ref="J1608:J1609"/>
    <mergeCell ref="B1598:G1598"/>
    <mergeCell ref="B1599:G1599"/>
    <mergeCell ref="B1600:G1600"/>
    <mergeCell ref="B1601:G1601"/>
    <mergeCell ref="B1602:G1602"/>
    <mergeCell ref="B1603:G1603"/>
    <mergeCell ref="K1622:K1623"/>
    <mergeCell ref="G1624:H1624"/>
    <mergeCell ref="G1625:H1625"/>
    <mergeCell ref="G1626:H1626"/>
    <mergeCell ref="G1627:H1627"/>
    <mergeCell ref="A1628:J1628"/>
    <mergeCell ref="G1617:H1617"/>
    <mergeCell ref="G1618:H1618"/>
    <mergeCell ref="G1619:H1619"/>
    <mergeCell ref="G1620:H1620"/>
    <mergeCell ref="A1621:J1621"/>
    <mergeCell ref="A1622:E1623"/>
    <mergeCell ref="F1622:F1623"/>
    <mergeCell ref="G1622:H1623"/>
    <mergeCell ref="I1622:I1623"/>
    <mergeCell ref="J1622:J1623"/>
    <mergeCell ref="A1615:E1616"/>
    <mergeCell ref="F1615:F1616"/>
    <mergeCell ref="G1615:H1616"/>
    <mergeCell ref="I1615:I1616"/>
    <mergeCell ref="J1615:J1616"/>
    <mergeCell ref="K1615:K1616"/>
    <mergeCell ref="K1658:K1659"/>
    <mergeCell ref="B1660:G1660"/>
    <mergeCell ref="A1646:I1646"/>
    <mergeCell ref="A1647:E1648"/>
    <mergeCell ref="G1647:H1647"/>
    <mergeCell ref="I1647:J1647"/>
    <mergeCell ref="K1647:K1648"/>
    <mergeCell ref="A1657:J1657"/>
    <mergeCell ref="A1636:J1636"/>
    <mergeCell ref="A1637:J1637"/>
    <mergeCell ref="A1638:J1638"/>
    <mergeCell ref="A1641:K1641"/>
    <mergeCell ref="C1642:K1642"/>
    <mergeCell ref="E1643:G1643"/>
    <mergeCell ref="J1643:K1643"/>
    <mergeCell ref="A1629:B1630"/>
    <mergeCell ref="C1629:C1630"/>
    <mergeCell ref="E1629:G1629"/>
    <mergeCell ref="H1629:J1629"/>
    <mergeCell ref="K1629:K1630"/>
    <mergeCell ref="A1635:J1635"/>
    <mergeCell ref="B1667:G1667"/>
    <mergeCell ref="D1668:J1668"/>
    <mergeCell ref="D1669:J1669"/>
    <mergeCell ref="D1670:J1670"/>
    <mergeCell ref="A1671:E1672"/>
    <mergeCell ref="F1671:F1672"/>
    <mergeCell ref="G1671:H1672"/>
    <mergeCell ref="I1671:I1672"/>
    <mergeCell ref="J1671:J1672"/>
    <mergeCell ref="B1661:G1661"/>
    <mergeCell ref="B1662:G1662"/>
    <mergeCell ref="B1663:G1663"/>
    <mergeCell ref="B1664:G1664"/>
    <mergeCell ref="B1665:G1665"/>
    <mergeCell ref="B1666:G1666"/>
    <mergeCell ref="A1658:E1659"/>
    <mergeCell ref="H1658:H1659"/>
    <mergeCell ref="I1658:I1659"/>
    <mergeCell ref="J1658:J1659"/>
    <mergeCell ref="G1680:H1680"/>
    <mergeCell ref="G1681:H1681"/>
    <mergeCell ref="G1682:H1682"/>
    <mergeCell ref="G1683:H1683"/>
    <mergeCell ref="A1684:J1684"/>
    <mergeCell ref="A1685:E1686"/>
    <mergeCell ref="F1685:F1686"/>
    <mergeCell ref="G1685:H1686"/>
    <mergeCell ref="I1685:I1686"/>
    <mergeCell ref="J1685:J1686"/>
    <mergeCell ref="A1678:E1679"/>
    <mergeCell ref="F1678:F1679"/>
    <mergeCell ref="G1678:H1679"/>
    <mergeCell ref="I1678:I1679"/>
    <mergeCell ref="J1678:J1679"/>
    <mergeCell ref="K1678:K1679"/>
    <mergeCell ref="K1671:K1672"/>
    <mergeCell ref="G1673:H1673"/>
    <mergeCell ref="G1674:H1674"/>
    <mergeCell ref="G1675:H1675"/>
    <mergeCell ref="G1676:H1676"/>
    <mergeCell ref="A1677:J1677"/>
    <mergeCell ref="A1699:J1699"/>
    <mergeCell ref="A1700:J1700"/>
    <mergeCell ref="A1701:J1701"/>
    <mergeCell ref="A1704:K1704"/>
    <mergeCell ref="C1705:K1705"/>
    <mergeCell ref="E1706:G1706"/>
    <mergeCell ref="J1706:K1706"/>
    <mergeCell ref="A1692:B1693"/>
    <mergeCell ref="C1692:C1693"/>
    <mergeCell ref="E1692:G1692"/>
    <mergeCell ref="H1692:J1692"/>
    <mergeCell ref="K1692:K1693"/>
    <mergeCell ref="A1698:J1698"/>
    <mergeCell ref="K1685:K1686"/>
    <mergeCell ref="G1687:H1687"/>
    <mergeCell ref="G1688:H1688"/>
    <mergeCell ref="G1689:H1689"/>
    <mergeCell ref="G1690:H1690"/>
    <mergeCell ref="A1691:J1691"/>
    <mergeCell ref="B1724:G1724"/>
    <mergeCell ref="B1725:G1725"/>
    <mergeCell ref="B1726:G1726"/>
    <mergeCell ref="B1727:G1727"/>
    <mergeCell ref="B1728:G1728"/>
    <mergeCell ref="B1729:G1729"/>
    <mergeCell ref="A1721:E1722"/>
    <mergeCell ref="H1721:H1722"/>
    <mergeCell ref="I1721:I1722"/>
    <mergeCell ref="J1721:J1722"/>
    <mergeCell ref="K1721:K1722"/>
    <mergeCell ref="B1723:G1723"/>
    <mergeCell ref="A1709:I1709"/>
    <mergeCell ref="A1710:E1711"/>
    <mergeCell ref="G1710:H1710"/>
    <mergeCell ref="I1710:J1710"/>
    <mergeCell ref="K1710:K1711"/>
    <mergeCell ref="A1720:J1720"/>
    <mergeCell ref="G1741:H1741"/>
    <mergeCell ref="A1742:J1742"/>
    <mergeCell ref="A1743:E1744"/>
    <mergeCell ref="F1743:F1744"/>
    <mergeCell ref="G1743:H1744"/>
    <mergeCell ref="I1743:I1744"/>
    <mergeCell ref="J1743:J1744"/>
    <mergeCell ref="K1734:K1735"/>
    <mergeCell ref="G1736:H1736"/>
    <mergeCell ref="G1737:H1737"/>
    <mergeCell ref="G1738:H1738"/>
    <mergeCell ref="G1739:H1739"/>
    <mergeCell ref="G1740:H1740"/>
    <mergeCell ref="B1730:G1730"/>
    <mergeCell ref="D1731:J1731"/>
    <mergeCell ref="D1732:J1732"/>
    <mergeCell ref="D1733:J1733"/>
    <mergeCell ref="A1734:E1735"/>
    <mergeCell ref="F1734:F1735"/>
    <mergeCell ref="G1734:H1735"/>
    <mergeCell ref="I1734:I1735"/>
    <mergeCell ref="J1734:J1735"/>
    <mergeCell ref="G1752:H1752"/>
    <mergeCell ref="G1753:H1753"/>
    <mergeCell ref="G1754:H1754"/>
    <mergeCell ref="G1755:H1755"/>
    <mergeCell ref="A1756:J1756"/>
    <mergeCell ref="A1757:B1758"/>
    <mergeCell ref="C1757:C1758"/>
    <mergeCell ref="E1757:G1757"/>
    <mergeCell ref="H1757:J1757"/>
    <mergeCell ref="A1750:E1751"/>
    <mergeCell ref="F1750:F1751"/>
    <mergeCell ref="G1750:H1751"/>
    <mergeCell ref="I1750:I1751"/>
    <mergeCell ref="J1750:J1751"/>
    <mergeCell ref="K1750:K1751"/>
    <mergeCell ref="K1743:K1744"/>
    <mergeCell ref="G1745:H1745"/>
    <mergeCell ref="G1746:H1746"/>
    <mergeCell ref="G1747:H1747"/>
    <mergeCell ref="G1748:H1748"/>
    <mergeCell ref="A1749:J1749"/>
    <mergeCell ref="A1785:J1785"/>
    <mergeCell ref="A1786:E1787"/>
    <mergeCell ref="H1786:H1787"/>
    <mergeCell ref="I1786:I1787"/>
    <mergeCell ref="J1786:J1787"/>
    <mergeCell ref="K1786:K1787"/>
    <mergeCell ref="C1770:K1770"/>
    <mergeCell ref="E1771:G1771"/>
    <mergeCell ref="J1771:K1771"/>
    <mergeCell ref="A1774:I1774"/>
    <mergeCell ref="A1775:E1776"/>
    <mergeCell ref="G1775:H1775"/>
    <mergeCell ref="I1775:J1775"/>
    <mergeCell ref="K1775:K1776"/>
    <mergeCell ref="K1757:K1758"/>
    <mergeCell ref="A1763:J1763"/>
    <mergeCell ref="A1764:J1764"/>
    <mergeCell ref="A1765:J1765"/>
    <mergeCell ref="A1766:J1766"/>
    <mergeCell ref="A1769:K1769"/>
    <mergeCell ref="K1799:K1800"/>
    <mergeCell ref="G1801:H1801"/>
    <mergeCell ref="G1802:H1802"/>
    <mergeCell ref="G1803:H1803"/>
    <mergeCell ref="G1804:H1804"/>
    <mergeCell ref="A1805:J1805"/>
    <mergeCell ref="B1794:G1794"/>
    <mergeCell ref="B1795:G1795"/>
    <mergeCell ref="D1796:J1796"/>
    <mergeCell ref="D1797:J1797"/>
    <mergeCell ref="D1798:J1798"/>
    <mergeCell ref="A1799:E1800"/>
    <mergeCell ref="F1799:F1800"/>
    <mergeCell ref="G1799:H1800"/>
    <mergeCell ref="I1799:I1800"/>
    <mergeCell ref="J1799:J1800"/>
    <mergeCell ref="B1788:G1788"/>
    <mergeCell ref="B1789:G1789"/>
    <mergeCell ref="B1790:G1790"/>
    <mergeCell ref="B1791:G1791"/>
    <mergeCell ref="B1792:G1792"/>
    <mergeCell ref="B1793:G1793"/>
    <mergeCell ref="A1814:E1815"/>
    <mergeCell ref="F1814:F1815"/>
    <mergeCell ref="G1814:H1815"/>
    <mergeCell ref="I1814:I1815"/>
    <mergeCell ref="J1814:J1815"/>
    <mergeCell ref="K1814:K1815"/>
    <mergeCell ref="G1808:H1808"/>
    <mergeCell ref="G1809:H1809"/>
    <mergeCell ref="G1810:H1810"/>
    <mergeCell ref="G1811:H1811"/>
    <mergeCell ref="G1812:H1812"/>
    <mergeCell ref="A1813:J1813"/>
    <mergeCell ref="A1806:E1807"/>
    <mergeCell ref="F1806:F1807"/>
    <mergeCell ref="G1806:H1807"/>
    <mergeCell ref="I1806:I1807"/>
    <mergeCell ref="J1806:J1807"/>
    <mergeCell ref="K1806:K1807"/>
    <mergeCell ref="K1850:K1851"/>
    <mergeCell ref="C1834:K1834"/>
    <mergeCell ref="E1835:G1835"/>
    <mergeCell ref="J1835:K1835"/>
    <mergeCell ref="A1838:I1838"/>
    <mergeCell ref="A1839:E1840"/>
    <mergeCell ref="G1839:H1839"/>
    <mergeCell ref="I1839:J1839"/>
    <mergeCell ref="K1839:K1840"/>
    <mergeCell ref="K1821:K1822"/>
    <mergeCell ref="A1827:J1827"/>
    <mergeCell ref="A1828:J1828"/>
    <mergeCell ref="A1829:J1829"/>
    <mergeCell ref="A1830:J1830"/>
    <mergeCell ref="A1833:K1833"/>
    <mergeCell ref="G1816:H1816"/>
    <mergeCell ref="G1817:H1817"/>
    <mergeCell ref="G1818:H1818"/>
    <mergeCell ref="G1819:H1819"/>
    <mergeCell ref="A1820:J1820"/>
    <mergeCell ref="A1821:B1822"/>
    <mergeCell ref="C1821:C1822"/>
    <mergeCell ref="E1821:G1821"/>
    <mergeCell ref="H1821:J1821"/>
    <mergeCell ref="B1858:G1858"/>
    <mergeCell ref="B1859:G1859"/>
    <mergeCell ref="D1860:J1860"/>
    <mergeCell ref="D1861:J1861"/>
    <mergeCell ref="D1862:J1862"/>
    <mergeCell ref="A1863:E1864"/>
    <mergeCell ref="F1863:F1864"/>
    <mergeCell ref="G1863:H1864"/>
    <mergeCell ref="I1863:I1864"/>
    <mergeCell ref="J1863:J1864"/>
    <mergeCell ref="B1852:G1852"/>
    <mergeCell ref="B1853:G1853"/>
    <mergeCell ref="B1854:G1854"/>
    <mergeCell ref="B1855:G1855"/>
    <mergeCell ref="B1856:G1856"/>
    <mergeCell ref="B1857:G1857"/>
    <mergeCell ref="A1849:J1849"/>
    <mergeCell ref="A1850:E1851"/>
    <mergeCell ref="H1850:H1851"/>
    <mergeCell ref="I1850:I1851"/>
    <mergeCell ref="J1850:J1851"/>
    <mergeCell ref="G1872:H1872"/>
    <mergeCell ref="G1873:H1873"/>
    <mergeCell ref="G1874:H1874"/>
    <mergeCell ref="G1875:H1875"/>
    <mergeCell ref="G1876:H1876"/>
    <mergeCell ref="A1877:J1877"/>
    <mergeCell ref="A1870:E1871"/>
    <mergeCell ref="F1870:F1871"/>
    <mergeCell ref="G1870:H1871"/>
    <mergeCell ref="I1870:I1871"/>
    <mergeCell ref="J1870:J1871"/>
    <mergeCell ref="K1870:K1871"/>
    <mergeCell ref="K1863:K1864"/>
    <mergeCell ref="G1865:H1865"/>
    <mergeCell ref="G1866:H1866"/>
    <mergeCell ref="G1867:H1867"/>
    <mergeCell ref="G1868:H1868"/>
    <mergeCell ref="A1869:J1869"/>
    <mergeCell ref="K1885:K1886"/>
    <mergeCell ref="A1891:J1891"/>
    <mergeCell ref="A1892:J1892"/>
    <mergeCell ref="A1893:J1893"/>
    <mergeCell ref="A1894:J1894"/>
    <mergeCell ref="A1897:K1897"/>
    <mergeCell ref="G1880:H1880"/>
    <mergeCell ref="G1881:H1881"/>
    <mergeCell ref="G1882:H1882"/>
    <mergeCell ref="G1883:H1883"/>
    <mergeCell ref="A1884:J1884"/>
    <mergeCell ref="A1885:B1886"/>
    <mergeCell ref="C1885:C1886"/>
    <mergeCell ref="E1885:G1885"/>
    <mergeCell ref="H1885:J1885"/>
    <mergeCell ref="A1878:E1879"/>
    <mergeCell ref="F1878:F1879"/>
    <mergeCell ref="G1878:H1879"/>
    <mergeCell ref="I1878:I1879"/>
    <mergeCell ref="J1878:J1879"/>
    <mergeCell ref="K1878:K1879"/>
    <mergeCell ref="B1916:G1916"/>
    <mergeCell ref="B1917:G1917"/>
    <mergeCell ref="B1918:G1918"/>
    <mergeCell ref="B1919:G1919"/>
    <mergeCell ref="B1920:G1920"/>
    <mergeCell ref="B1921:G1921"/>
    <mergeCell ref="A1913:J1913"/>
    <mergeCell ref="A1914:E1915"/>
    <mergeCell ref="H1914:H1915"/>
    <mergeCell ref="I1914:I1915"/>
    <mergeCell ref="J1914:J1915"/>
    <mergeCell ref="K1914:K1915"/>
    <mergeCell ref="C1898:K1898"/>
    <mergeCell ref="E1899:G1899"/>
    <mergeCell ref="J1899:K1899"/>
    <mergeCell ref="A1902:I1902"/>
    <mergeCell ref="A1903:E1904"/>
    <mergeCell ref="G1903:H1903"/>
    <mergeCell ref="I1903:J1903"/>
    <mergeCell ref="K1903:K1904"/>
    <mergeCell ref="A1934:E1935"/>
    <mergeCell ref="F1934:F1935"/>
    <mergeCell ref="G1934:H1935"/>
    <mergeCell ref="I1934:I1935"/>
    <mergeCell ref="J1934:J1935"/>
    <mergeCell ref="K1934:K1935"/>
    <mergeCell ref="K1927:K1928"/>
    <mergeCell ref="G1929:H1929"/>
    <mergeCell ref="G1930:H1930"/>
    <mergeCell ref="G1931:H1931"/>
    <mergeCell ref="G1932:H1932"/>
    <mergeCell ref="A1933:J1933"/>
    <mergeCell ref="B1922:G1922"/>
    <mergeCell ref="B1923:G1923"/>
    <mergeCell ref="D1924:J1924"/>
    <mergeCell ref="D1925:J1925"/>
    <mergeCell ref="D1926:J1926"/>
    <mergeCell ref="A1927:E1928"/>
    <mergeCell ref="F1927:F1928"/>
    <mergeCell ref="G1927:H1928"/>
    <mergeCell ref="I1927:I1928"/>
    <mergeCell ref="J1927:J1928"/>
    <mergeCell ref="A1948:B1949"/>
    <mergeCell ref="C1948:C1949"/>
    <mergeCell ref="E1948:G1948"/>
    <mergeCell ref="H1948:J1948"/>
    <mergeCell ref="K1948:K1949"/>
    <mergeCell ref="A1954:J1954"/>
    <mergeCell ref="K1941:K1942"/>
    <mergeCell ref="G1943:H1943"/>
    <mergeCell ref="G1944:H1944"/>
    <mergeCell ref="G1945:H1945"/>
    <mergeCell ref="G1946:H1946"/>
    <mergeCell ref="A1947:J1947"/>
    <mergeCell ref="G1936:H1936"/>
    <mergeCell ref="G1937:H1937"/>
    <mergeCell ref="G1938:H1938"/>
    <mergeCell ref="G1939:H1939"/>
    <mergeCell ref="A1940:J1940"/>
    <mergeCell ref="A1941:E1942"/>
    <mergeCell ref="F1941:F1942"/>
    <mergeCell ref="G1941:H1942"/>
    <mergeCell ref="I1941:I1942"/>
    <mergeCell ref="J1941:J1942"/>
    <mergeCell ref="A1977:E1978"/>
    <mergeCell ref="H1977:H1978"/>
    <mergeCell ref="I1977:I1978"/>
    <mergeCell ref="J1977:J1978"/>
    <mergeCell ref="K1977:K1978"/>
    <mergeCell ref="B1979:G1979"/>
    <mergeCell ref="A1965:I1965"/>
    <mergeCell ref="A1966:E1967"/>
    <mergeCell ref="G1966:H1966"/>
    <mergeCell ref="I1966:J1966"/>
    <mergeCell ref="K1966:K1967"/>
    <mergeCell ref="A1976:J1976"/>
    <mergeCell ref="A1955:J1955"/>
    <mergeCell ref="A1956:J1956"/>
    <mergeCell ref="A1957:J1957"/>
    <mergeCell ref="A1960:K1960"/>
    <mergeCell ref="C1961:K1961"/>
    <mergeCell ref="E1962:G1962"/>
    <mergeCell ref="J1962:K1962"/>
    <mergeCell ref="K1990:K1991"/>
    <mergeCell ref="G1992:H1992"/>
    <mergeCell ref="G1993:H1993"/>
    <mergeCell ref="G1994:H1994"/>
    <mergeCell ref="G1995:H1995"/>
    <mergeCell ref="A1996:J1996"/>
    <mergeCell ref="B1986:G1986"/>
    <mergeCell ref="D1987:J1987"/>
    <mergeCell ref="D1988:J1988"/>
    <mergeCell ref="D1989:J1989"/>
    <mergeCell ref="A1990:E1991"/>
    <mergeCell ref="F1990:F1991"/>
    <mergeCell ref="G1990:H1991"/>
    <mergeCell ref="I1990:I1991"/>
    <mergeCell ref="J1990:J1991"/>
    <mergeCell ref="B1980:G1980"/>
    <mergeCell ref="B1981:G1981"/>
    <mergeCell ref="B1982:G1982"/>
    <mergeCell ref="B1983:G1983"/>
    <mergeCell ref="B1984:G1984"/>
    <mergeCell ref="B1985:G1985"/>
    <mergeCell ref="K2004:K2005"/>
    <mergeCell ref="G2006:H2006"/>
    <mergeCell ref="G2007:H2007"/>
    <mergeCell ref="G2008:H2008"/>
    <mergeCell ref="G2009:H2009"/>
    <mergeCell ref="A2010:J2010"/>
    <mergeCell ref="G1999:H1999"/>
    <mergeCell ref="G2000:H2000"/>
    <mergeCell ref="G2001:H2001"/>
    <mergeCell ref="G2002:H2002"/>
    <mergeCell ref="A2003:J2003"/>
    <mergeCell ref="A2004:E2005"/>
    <mergeCell ref="F2004:F2005"/>
    <mergeCell ref="G2004:H2005"/>
    <mergeCell ref="I2004:I2005"/>
    <mergeCell ref="J2004:J2005"/>
    <mergeCell ref="A1997:E1998"/>
    <mergeCell ref="F1997:F1998"/>
    <mergeCell ref="G1997:H1998"/>
    <mergeCell ref="I1997:I1998"/>
    <mergeCell ref="J1997:J1998"/>
    <mergeCell ref="K1997:K1998"/>
    <mergeCell ref="K2040:K2041"/>
    <mergeCell ref="B2042:G2042"/>
    <mergeCell ref="A2028:I2028"/>
    <mergeCell ref="A2029:E2030"/>
    <mergeCell ref="G2029:H2029"/>
    <mergeCell ref="I2029:J2029"/>
    <mergeCell ref="K2029:K2030"/>
    <mergeCell ref="A2039:J2039"/>
    <mergeCell ref="A2018:J2018"/>
    <mergeCell ref="A2019:J2019"/>
    <mergeCell ref="A2020:J2020"/>
    <mergeCell ref="A2023:K2023"/>
    <mergeCell ref="C2024:K2024"/>
    <mergeCell ref="E2025:G2025"/>
    <mergeCell ref="J2025:K2025"/>
    <mergeCell ref="A2011:B2012"/>
    <mergeCell ref="C2011:C2012"/>
    <mergeCell ref="E2011:G2011"/>
    <mergeCell ref="H2011:J2011"/>
    <mergeCell ref="K2011:K2012"/>
    <mergeCell ref="A2017:J2017"/>
    <mergeCell ref="B2049:G2049"/>
    <mergeCell ref="D2050:J2050"/>
    <mergeCell ref="D2051:J2051"/>
    <mergeCell ref="D2052:J2052"/>
    <mergeCell ref="A2053:E2054"/>
    <mergeCell ref="F2053:F2054"/>
    <mergeCell ref="G2053:H2054"/>
    <mergeCell ref="I2053:I2054"/>
    <mergeCell ref="J2053:J2054"/>
    <mergeCell ref="B2043:G2043"/>
    <mergeCell ref="B2044:G2044"/>
    <mergeCell ref="B2045:G2045"/>
    <mergeCell ref="B2046:G2046"/>
    <mergeCell ref="B2047:G2047"/>
    <mergeCell ref="B2048:G2048"/>
    <mergeCell ref="A2040:E2041"/>
    <mergeCell ref="H2040:H2041"/>
    <mergeCell ref="I2040:I2041"/>
    <mergeCell ref="J2040:J2041"/>
    <mergeCell ref="G2062:H2062"/>
    <mergeCell ref="G2063:H2063"/>
    <mergeCell ref="G2064:H2064"/>
    <mergeCell ref="G2065:H2065"/>
    <mergeCell ref="G2066:H2066"/>
    <mergeCell ref="A2067:J2067"/>
    <mergeCell ref="A2060:E2061"/>
    <mergeCell ref="F2060:F2061"/>
    <mergeCell ref="G2060:H2061"/>
    <mergeCell ref="I2060:I2061"/>
    <mergeCell ref="J2060:J2061"/>
    <mergeCell ref="K2060:K2061"/>
    <mergeCell ref="K2053:K2054"/>
    <mergeCell ref="G2055:H2055"/>
    <mergeCell ref="G2056:H2056"/>
    <mergeCell ref="G2057:H2057"/>
    <mergeCell ref="G2058:H2058"/>
    <mergeCell ref="A2059:J2059"/>
    <mergeCell ref="K2075:K2076"/>
    <mergeCell ref="A2081:J2081"/>
    <mergeCell ref="A2082:J2082"/>
    <mergeCell ref="A2083:J2083"/>
    <mergeCell ref="A2084:J2084"/>
    <mergeCell ref="A2087:K2087"/>
    <mergeCell ref="G2070:H2070"/>
    <mergeCell ref="G2071:H2071"/>
    <mergeCell ref="G2072:H2072"/>
    <mergeCell ref="G2073:H2073"/>
    <mergeCell ref="A2074:J2074"/>
    <mergeCell ref="A2075:B2076"/>
    <mergeCell ref="C2075:C2076"/>
    <mergeCell ref="E2075:G2075"/>
    <mergeCell ref="H2075:J2075"/>
    <mergeCell ref="A2068:E2069"/>
    <mergeCell ref="F2068:F2069"/>
    <mergeCell ref="G2068:H2069"/>
    <mergeCell ref="I2068:I2069"/>
    <mergeCell ref="J2068:J2069"/>
    <mergeCell ref="K2068:K2069"/>
    <mergeCell ref="B2106:G2106"/>
    <mergeCell ref="B2107:G2107"/>
    <mergeCell ref="B2108:G2108"/>
    <mergeCell ref="B2109:G2109"/>
    <mergeCell ref="B2110:G2110"/>
    <mergeCell ref="B2111:G2111"/>
    <mergeCell ref="A2103:J2103"/>
    <mergeCell ref="A2104:E2105"/>
    <mergeCell ref="H2104:H2105"/>
    <mergeCell ref="I2104:I2105"/>
    <mergeCell ref="J2104:J2105"/>
    <mergeCell ref="K2104:K2105"/>
    <mergeCell ref="C2088:K2088"/>
    <mergeCell ref="E2089:G2089"/>
    <mergeCell ref="J2089:K2089"/>
    <mergeCell ref="A2092:I2092"/>
    <mergeCell ref="A2093:E2094"/>
    <mergeCell ref="G2093:H2093"/>
    <mergeCell ref="I2093:J2093"/>
    <mergeCell ref="K2093:K2094"/>
    <mergeCell ref="K2124:K2125"/>
    <mergeCell ref="K2117:K2118"/>
    <mergeCell ref="G2119:H2119"/>
    <mergeCell ref="G2120:H2120"/>
    <mergeCell ref="G2121:H2121"/>
    <mergeCell ref="G2122:H2122"/>
    <mergeCell ref="A2123:J2123"/>
    <mergeCell ref="B2112:G2112"/>
    <mergeCell ref="B2113:G2113"/>
    <mergeCell ref="D2114:J2114"/>
    <mergeCell ref="D2115:J2115"/>
    <mergeCell ref="D2116:J2116"/>
    <mergeCell ref="A2117:E2118"/>
    <mergeCell ref="F2117:F2118"/>
    <mergeCell ref="G2117:H2118"/>
    <mergeCell ref="I2117:I2118"/>
    <mergeCell ref="J2117:J2118"/>
    <mergeCell ref="A2132:J2132"/>
    <mergeCell ref="A2133:E2134"/>
    <mergeCell ref="F2133:F2134"/>
    <mergeCell ref="G2133:H2134"/>
    <mergeCell ref="I2133:I2134"/>
    <mergeCell ref="J2133:J2134"/>
    <mergeCell ref="G2126:H2126"/>
    <mergeCell ref="G2127:H2127"/>
    <mergeCell ref="G2128:H2128"/>
    <mergeCell ref="G2129:H2129"/>
    <mergeCell ref="G2130:H2130"/>
    <mergeCell ref="G2131:H2131"/>
    <mergeCell ref="A2124:E2125"/>
    <mergeCell ref="F2124:F2125"/>
    <mergeCell ref="G2124:H2125"/>
    <mergeCell ref="I2124:I2125"/>
    <mergeCell ref="J2124:J2125"/>
    <mergeCell ref="A2147:J2147"/>
    <mergeCell ref="A2148:J2148"/>
    <mergeCell ref="A2149:J2149"/>
    <mergeCell ref="A2152:K2152"/>
    <mergeCell ref="C2153:K2153"/>
    <mergeCell ref="E2154:G2154"/>
    <mergeCell ref="J2154:K2154"/>
    <mergeCell ref="A2140:B2141"/>
    <mergeCell ref="C2140:C2141"/>
    <mergeCell ref="E2140:G2140"/>
    <mergeCell ref="H2140:J2140"/>
    <mergeCell ref="K2140:K2141"/>
    <mergeCell ref="A2146:J2146"/>
    <mergeCell ref="K2133:K2134"/>
    <mergeCell ref="G2135:H2135"/>
    <mergeCell ref="G2136:H2136"/>
    <mergeCell ref="G2137:H2137"/>
    <mergeCell ref="G2138:H2138"/>
    <mergeCell ref="A2139:J2139"/>
    <mergeCell ref="B2172:G2172"/>
    <mergeCell ref="B2173:G2173"/>
    <mergeCell ref="B2174:G2174"/>
    <mergeCell ref="B2175:G2175"/>
    <mergeCell ref="B2176:G2176"/>
    <mergeCell ref="B2177:G2177"/>
    <mergeCell ref="A2169:E2170"/>
    <mergeCell ref="H2169:H2170"/>
    <mergeCell ref="I2169:I2170"/>
    <mergeCell ref="J2169:J2170"/>
    <mergeCell ref="K2169:K2170"/>
    <mergeCell ref="B2171:G2171"/>
    <mergeCell ref="A2157:I2157"/>
    <mergeCell ref="A2158:E2159"/>
    <mergeCell ref="G2158:H2158"/>
    <mergeCell ref="I2158:J2158"/>
    <mergeCell ref="K2158:K2159"/>
    <mergeCell ref="A2168:J2168"/>
    <mergeCell ref="A2189:E2190"/>
    <mergeCell ref="F2189:F2190"/>
    <mergeCell ref="G2189:H2190"/>
    <mergeCell ref="I2189:I2190"/>
    <mergeCell ref="J2189:J2190"/>
    <mergeCell ref="K2189:K2190"/>
    <mergeCell ref="K2182:K2183"/>
    <mergeCell ref="G2184:H2184"/>
    <mergeCell ref="G2185:H2185"/>
    <mergeCell ref="G2186:H2186"/>
    <mergeCell ref="G2187:H2187"/>
    <mergeCell ref="A2188:J2188"/>
    <mergeCell ref="B2178:G2178"/>
    <mergeCell ref="D2179:J2179"/>
    <mergeCell ref="D2180:J2180"/>
    <mergeCell ref="D2181:J2181"/>
    <mergeCell ref="A2182:E2183"/>
    <mergeCell ref="F2182:F2183"/>
    <mergeCell ref="G2182:H2183"/>
    <mergeCell ref="I2182:I2183"/>
    <mergeCell ref="J2182:J2183"/>
    <mergeCell ref="A2203:B2204"/>
    <mergeCell ref="C2203:C2204"/>
    <mergeCell ref="E2203:G2203"/>
    <mergeCell ref="H2203:J2203"/>
    <mergeCell ref="K2203:K2204"/>
    <mergeCell ref="A2209:J2209"/>
    <mergeCell ref="K2196:K2197"/>
    <mergeCell ref="G2198:H2198"/>
    <mergeCell ref="G2199:H2199"/>
    <mergeCell ref="G2200:H2200"/>
    <mergeCell ref="G2201:H2201"/>
    <mergeCell ref="A2202:J2202"/>
    <mergeCell ref="G2191:H2191"/>
    <mergeCell ref="G2192:H2192"/>
    <mergeCell ref="G2193:H2193"/>
    <mergeCell ref="G2194:H2194"/>
    <mergeCell ref="A2195:J2195"/>
    <mergeCell ref="A2196:E2197"/>
    <mergeCell ref="F2196:F2197"/>
    <mergeCell ref="G2196:H2197"/>
    <mergeCell ref="I2196:I2197"/>
    <mergeCell ref="J2196:J2197"/>
    <mergeCell ref="A2232:E2233"/>
    <mergeCell ref="H2232:H2233"/>
    <mergeCell ref="I2232:I2233"/>
    <mergeCell ref="J2232:J2233"/>
    <mergeCell ref="K2232:K2233"/>
    <mergeCell ref="B2234:G2234"/>
    <mergeCell ref="A2220:I2220"/>
    <mergeCell ref="A2221:E2222"/>
    <mergeCell ref="G2221:H2221"/>
    <mergeCell ref="I2221:J2221"/>
    <mergeCell ref="K2221:K2222"/>
    <mergeCell ref="A2231:J2231"/>
    <mergeCell ref="A2210:J2210"/>
    <mergeCell ref="A2211:J2211"/>
    <mergeCell ref="A2212:J2212"/>
    <mergeCell ref="A2215:K2215"/>
    <mergeCell ref="C2216:K2216"/>
    <mergeCell ref="E2217:G2217"/>
    <mergeCell ref="J2217:K2217"/>
    <mergeCell ref="K2245:K2246"/>
    <mergeCell ref="G2247:H2247"/>
    <mergeCell ref="G2248:H2248"/>
    <mergeCell ref="G2249:H2249"/>
    <mergeCell ref="G2250:H2250"/>
    <mergeCell ref="A2251:J2251"/>
    <mergeCell ref="B2241:G2241"/>
    <mergeCell ref="D2242:J2242"/>
    <mergeCell ref="D2243:J2243"/>
    <mergeCell ref="D2244:J2244"/>
    <mergeCell ref="A2245:E2246"/>
    <mergeCell ref="F2245:F2246"/>
    <mergeCell ref="G2245:H2246"/>
    <mergeCell ref="I2245:I2246"/>
    <mergeCell ref="J2245:J2246"/>
    <mergeCell ref="B2235:G2235"/>
    <mergeCell ref="B2236:G2236"/>
    <mergeCell ref="B2237:G2237"/>
    <mergeCell ref="B2238:G2238"/>
    <mergeCell ref="B2239:G2239"/>
    <mergeCell ref="B2240:G2240"/>
    <mergeCell ref="K2259:K2260"/>
    <mergeCell ref="G2261:H2261"/>
    <mergeCell ref="G2262:H2262"/>
    <mergeCell ref="G2263:H2263"/>
    <mergeCell ref="G2264:H2264"/>
    <mergeCell ref="A2265:J2265"/>
    <mergeCell ref="G2254:H2254"/>
    <mergeCell ref="G2255:H2255"/>
    <mergeCell ref="G2256:H2256"/>
    <mergeCell ref="G2257:H2257"/>
    <mergeCell ref="A2258:J2258"/>
    <mergeCell ref="A2259:E2260"/>
    <mergeCell ref="F2259:F2260"/>
    <mergeCell ref="G2259:H2260"/>
    <mergeCell ref="I2259:I2260"/>
    <mergeCell ref="J2259:J2260"/>
    <mergeCell ref="A2252:E2253"/>
    <mergeCell ref="F2252:F2253"/>
    <mergeCell ref="G2252:H2253"/>
    <mergeCell ref="I2252:I2253"/>
    <mergeCell ref="J2252:J2253"/>
    <mergeCell ref="K2252:K2253"/>
    <mergeCell ref="K2295:K2296"/>
    <mergeCell ref="B2297:G2297"/>
    <mergeCell ref="A2283:I2283"/>
    <mergeCell ref="A2284:E2285"/>
    <mergeCell ref="G2284:H2284"/>
    <mergeCell ref="I2284:J2284"/>
    <mergeCell ref="K2284:K2285"/>
    <mergeCell ref="A2294:J2294"/>
    <mergeCell ref="A2273:J2273"/>
    <mergeCell ref="A2274:J2274"/>
    <mergeCell ref="A2275:J2275"/>
    <mergeCell ref="A2278:K2278"/>
    <mergeCell ref="C2279:K2279"/>
    <mergeCell ref="E2280:G2280"/>
    <mergeCell ref="J2280:K2280"/>
    <mergeCell ref="A2266:B2267"/>
    <mergeCell ref="C2266:C2267"/>
    <mergeCell ref="E2266:G2266"/>
    <mergeCell ref="H2266:J2266"/>
    <mergeCell ref="K2266:K2267"/>
    <mergeCell ref="A2272:J2272"/>
    <mergeCell ref="B2304:G2304"/>
    <mergeCell ref="D2305:J2305"/>
    <mergeCell ref="D2306:J2306"/>
    <mergeCell ref="D2307:J2307"/>
    <mergeCell ref="A2308:E2309"/>
    <mergeCell ref="F2308:F2309"/>
    <mergeCell ref="G2308:H2309"/>
    <mergeCell ref="I2308:I2309"/>
    <mergeCell ref="J2308:J2309"/>
    <mergeCell ref="B2298:G2298"/>
    <mergeCell ref="B2299:G2299"/>
    <mergeCell ref="B2300:G2300"/>
    <mergeCell ref="B2301:G2301"/>
    <mergeCell ref="B2302:G2302"/>
    <mergeCell ref="B2303:G2303"/>
    <mergeCell ref="A2295:E2296"/>
    <mergeCell ref="H2295:H2296"/>
    <mergeCell ref="I2295:I2296"/>
    <mergeCell ref="J2295:J2296"/>
    <mergeCell ref="G2317:H2317"/>
    <mergeCell ref="G2318:H2318"/>
    <mergeCell ref="G2319:H2319"/>
    <mergeCell ref="G2320:H2320"/>
    <mergeCell ref="A2321:J2321"/>
    <mergeCell ref="A2322:E2323"/>
    <mergeCell ref="F2322:F2323"/>
    <mergeCell ref="G2322:H2323"/>
    <mergeCell ref="I2322:I2323"/>
    <mergeCell ref="J2322:J2323"/>
    <mergeCell ref="A2315:E2316"/>
    <mergeCell ref="F2315:F2316"/>
    <mergeCell ref="G2315:H2316"/>
    <mergeCell ref="I2315:I2316"/>
    <mergeCell ref="J2315:J2316"/>
    <mergeCell ref="K2315:K2316"/>
    <mergeCell ref="K2308:K2309"/>
    <mergeCell ref="G2310:H2310"/>
    <mergeCell ref="G2311:H2311"/>
    <mergeCell ref="G2312:H2312"/>
    <mergeCell ref="G2313:H2313"/>
    <mergeCell ref="A2314:J2314"/>
    <mergeCell ref="A2336:J2336"/>
    <mergeCell ref="A2337:J2337"/>
    <mergeCell ref="A2338:J2338"/>
    <mergeCell ref="A2341:K2341"/>
    <mergeCell ref="C2342:K2342"/>
    <mergeCell ref="E2343:G2343"/>
    <mergeCell ref="J2343:K2343"/>
    <mergeCell ref="A2329:B2330"/>
    <mergeCell ref="C2329:C2330"/>
    <mergeCell ref="E2329:G2329"/>
    <mergeCell ref="H2329:J2329"/>
    <mergeCell ref="K2329:K2330"/>
    <mergeCell ref="A2335:J2335"/>
    <mergeCell ref="K2322:K2323"/>
    <mergeCell ref="G2324:H2324"/>
    <mergeCell ref="G2325:H2325"/>
    <mergeCell ref="G2326:H2326"/>
    <mergeCell ref="G2327:H2327"/>
    <mergeCell ref="A2328:J2328"/>
    <mergeCell ref="B2361:G2361"/>
    <mergeCell ref="B2362:G2362"/>
    <mergeCell ref="B2363:G2363"/>
    <mergeCell ref="B2364:G2364"/>
    <mergeCell ref="B2365:G2365"/>
    <mergeCell ref="B2366:G2366"/>
    <mergeCell ref="A2358:E2359"/>
    <mergeCell ref="H2358:H2359"/>
    <mergeCell ref="I2358:I2359"/>
    <mergeCell ref="J2358:J2359"/>
    <mergeCell ref="K2358:K2359"/>
    <mergeCell ref="B2360:G2360"/>
    <mergeCell ref="A2346:I2346"/>
    <mergeCell ref="A2347:E2348"/>
    <mergeCell ref="G2347:H2347"/>
    <mergeCell ref="I2347:J2347"/>
    <mergeCell ref="K2347:K2348"/>
    <mergeCell ref="A2357:J2357"/>
    <mergeCell ref="A2378:E2379"/>
    <mergeCell ref="F2378:F2379"/>
    <mergeCell ref="G2378:H2379"/>
    <mergeCell ref="I2378:I2379"/>
    <mergeCell ref="J2378:J2379"/>
    <mergeCell ref="K2378:K2379"/>
    <mergeCell ref="K2371:K2372"/>
    <mergeCell ref="G2373:H2373"/>
    <mergeCell ref="G2374:H2374"/>
    <mergeCell ref="G2375:H2375"/>
    <mergeCell ref="G2376:H2376"/>
    <mergeCell ref="A2377:J2377"/>
    <mergeCell ref="B2367:G2367"/>
    <mergeCell ref="D2368:J2368"/>
    <mergeCell ref="D2369:J2369"/>
    <mergeCell ref="D2370:J2370"/>
    <mergeCell ref="A2371:E2372"/>
    <mergeCell ref="F2371:F2372"/>
    <mergeCell ref="G2371:H2372"/>
    <mergeCell ref="I2371:I2372"/>
    <mergeCell ref="J2371:J2372"/>
    <mergeCell ref="K2387:K2388"/>
    <mergeCell ref="G2389:H2389"/>
    <mergeCell ref="G2390:H2390"/>
    <mergeCell ref="G2391:H2391"/>
    <mergeCell ref="G2392:H2392"/>
    <mergeCell ref="A2393:J2393"/>
    <mergeCell ref="A2386:J2386"/>
    <mergeCell ref="A2387:E2388"/>
    <mergeCell ref="F2387:F2388"/>
    <mergeCell ref="G2387:H2388"/>
    <mergeCell ref="I2387:I2388"/>
    <mergeCell ref="J2387:J2388"/>
    <mergeCell ref="G2380:H2380"/>
    <mergeCell ref="G2381:H2381"/>
    <mergeCell ref="G2382:H2382"/>
    <mergeCell ref="G2383:H2383"/>
    <mergeCell ref="G2384:H2384"/>
    <mergeCell ref="G2385:H2385"/>
    <mergeCell ref="K2423:K2424"/>
    <mergeCell ref="B2425:G2425"/>
    <mergeCell ref="A2411:I2411"/>
    <mergeCell ref="A2412:E2413"/>
    <mergeCell ref="G2412:H2412"/>
    <mergeCell ref="I2412:J2412"/>
    <mergeCell ref="K2412:K2413"/>
    <mergeCell ref="A2422:J2422"/>
    <mergeCell ref="A2401:J2401"/>
    <mergeCell ref="A2402:J2402"/>
    <mergeCell ref="A2403:J2403"/>
    <mergeCell ref="A2406:K2406"/>
    <mergeCell ref="C2407:K2407"/>
    <mergeCell ref="E2408:G2408"/>
    <mergeCell ref="J2408:K2408"/>
    <mergeCell ref="A2394:B2395"/>
    <mergeCell ref="C2394:C2395"/>
    <mergeCell ref="E2394:G2394"/>
    <mergeCell ref="H2394:J2394"/>
    <mergeCell ref="K2394:K2395"/>
    <mergeCell ref="A2400:J2400"/>
    <mergeCell ref="B2432:G2432"/>
    <mergeCell ref="D2433:J2433"/>
    <mergeCell ref="D2434:J2434"/>
    <mergeCell ref="D2435:J2435"/>
    <mergeCell ref="A2436:E2437"/>
    <mergeCell ref="F2436:F2437"/>
    <mergeCell ref="G2436:H2437"/>
    <mergeCell ref="I2436:I2437"/>
    <mergeCell ref="J2436:J2437"/>
    <mergeCell ref="B2426:G2426"/>
    <mergeCell ref="B2427:G2427"/>
    <mergeCell ref="B2428:G2428"/>
    <mergeCell ref="B2429:G2429"/>
    <mergeCell ref="B2430:G2430"/>
    <mergeCell ref="B2431:G2431"/>
    <mergeCell ref="A2423:E2424"/>
    <mergeCell ref="H2423:H2424"/>
    <mergeCell ref="I2423:I2424"/>
    <mergeCell ref="J2423:J2424"/>
    <mergeCell ref="G2445:H2445"/>
    <mergeCell ref="G2446:H2446"/>
    <mergeCell ref="G2447:H2447"/>
    <mergeCell ref="G2448:H2448"/>
    <mergeCell ref="A2449:J2449"/>
    <mergeCell ref="A2450:E2451"/>
    <mergeCell ref="F2450:F2451"/>
    <mergeCell ref="G2450:H2451"/>
    <mergeCell ref="I2450:I2451"/>
    <mergeCell ref="J2450:J2451"/>
    <mergeCell ref="A2443:E2444"/>
    <mergeCell ref="F2443:F2444"/>
    <mergeCell ref="G2443:H2444"/>
    <mergeCell ref="I2443:I2444"/>
    <mergeCell ref="J2443:J2444"/>
    <mergeCell ref="K2443:K2444"/>
    <mergeCell ref="K2436:K2437"/>
    <mergeCell ref="G2438:H2438"/>
    <mergeCell ref="G2439:H2439"/>
    <mergeCell ref="G2440:H2440"/>
    <mergeCell ref="G2441:H2441"/>
    <mergeCell ref="A2442:J2442"/>
    <mergeCell ref="A2464:J2464"/>
    <mergeCell ref="A2465:J2465"/>
    <mergeCell ref="A2466:J2466"/>
    <mergeCell ref="A2469:K2469"/>
    <mergeCell ref="C2470:K2470"/>
    <mergeCell ref="E2471:G2471"/>
    <mergeCell ref="J2471:K2471"/>
    <mergeCell ref="A2457:B2458"/>
    <mergeCell ref="C2457:C2458"/>
    <mergeCell ref="E2457:G2457"/>
    <mergeCell ref="H2457:J2457"/>
    <mergeCell ref="K2457:K2458"/>
    <mergeCell ref="A2463:J2463"/>
    <mergeCell ref="K2450:K2451"/>
    <mergeCell ref="G2452:H2452"/>
    <mergeCell ref="G2453:H2453"/>
    <mergeCell ref="G2454:H2454"/>
    <mergeCell ref="G2455:H2455"/>
    <mergeCell ref="A2456:J2456"/>
    <mergeCell ref="B2489:G2489"/>
    <mergeCell ref="B2490:G2490"/>
    <mergeCell ref="B2491:G2491"/>
    <mergeCell ref="B2492:G2492"/>
    <mergeCell ref="B2493:G2493"/>
    <mergeCell ref="B2494:G2494"/>
    <mergeCell ref="A2486:E2487"/>
    <mergeCell ref="H2486:H2487"/>
    <mergeCell ref="I2486:I2487"/>
    <mergeCell ref="J2486:J2487"/>
    <mergeCell ref="K2486:K2487"/>
    <mergeCell ref="B2488:G2488"/>
    <mergeCell ref="A2474:I2474"/>
    <mergeCell ref="A2475:E2476"/>
    <mergeCell ref="G2475:H2475"/>
    <mergeCell ref="I2475:J2475"/>
    <mergeCell ref="K2475:K2476"/>
    <mergeCell ref="A2485:J2485"/>
    <mergeCell ref="A2506:E2507"/>
    <mergeCell ref="F2506:F2507"/>
    <mergeCell ref="G2506:H2507"/>
    <mergeCell ref="I2506:I2507"/>
    <mergeCell ref="J2506:J2507"/>
    <mergeCell ref="K2506:K2507"/>
    <mergeCell ref="K2499:K2500"/>
    <mergeCell ref="G2501:H2501"/>
    <mergeCell ref="G2502:H2502"/>
    <mergeCell ref="G2503:H2503"/>
    <mergeCell ref="G2504:H2504"/>
    <mergeCell ref="A2505:J2505"/>
    <mergeCell ref="B2495:G2495"/>
    <mergeCell ref="D2496:J2496"/>
    <mergeCell ref="D2497:J2497"/>
    <mergeCell ref="D2498:J2498"/>
    <mergeCell ref="A2499:E2500"/>
    <mergeCell ref="F2499:F2500"/>
    <mergeCell ref="G2499:H2500"/>
    <mergeCell ref="I2499:I2500"/>
    <mergeCell ref="J2499:J2500"/>
    <mergeCell ref="A2520:B2521"/>
    <mergeCell ref="C2520:C2521"/>
    <mergeCell ref="E2520:G2520"/>
    <mergeCell ref="H2520:J2520"/>
    <mergeCell ref="K2520:K2521"/>
    <mergeCell ref="A2526:J2526"/>
    <mergeCell ref="K2513:K2514"/>
    <mergeCell ref="G2515:H2515"/>
    <mergeCell ref="G2516:H2516"/>
    <mergeCell ref="G2517:H2517"/>
    <mergeCell ref="G2518:H2518"/>
    <mergeCell ref="A2519:J2519"/>
    <mergeCell ref="G2508:H2508"/>
    <mergeCell ref="G2509:H2509"/>
    <mergeCell ref="G2510:H2510"/>
    <mergeCell ref="G2511:H2511"/>
    <mergeCell ref="A2512:J2512"/>
    <mergeCell ref="A2513:E2514"/>
    <mergeCell ref="F2513:F2514"/>
    <mergeCell ref="G2513:H2514"/>
    <mergeCell ref="I2513:I2514"/>
    <mergeCell ref="J2513:J2514"/>
    <mergeCell ref="A2549:E2550"/>
    <mergeCell ref="H2549:H2550"/>
    <mergeCell ref="I2549:I2550"/>
    <mergeCell ref="J2549:J2550"/>
    <mergeCell ref="K2549:K2550"/>
    <mergeCell ref="B2551:G2551"/>
    <mergeCell ref="A2537:I2537"/>
    <mergeCell ref="A2538:E2539"/>
    <mergeCell ref="G2538:H2538"/>
    <mergeCell ref="I2538:J2538"/>
    <mergeCell ref="K2538:K2539"/>
    <mergeCell ref="A2548:J2548"/>
    <mergeCell ref="A2527:J2527"/>
    <mergeCell ref="A2528:J2528"/>
    <mergeCell ref="A2529:J2529"/>
    <mergeCell ref="A2532:K2532"/>
    <mergeCell ref="C2533:K2533"/>
    <mergeCell ref="E2534:G2534"/>
    <mergeCell ref="J2534:K2534"/>
    <mergeCell ref="K2562:K2563"/>
    <mergeCell ref="G2564:H2564"/>
    <mergeCell ref="G2565:H2565"/>
    <mergeCell ref="G2566:H2566"/>
    <mergeCell ref="G2567:H2567"/>
    <mergeCell ref="A2568:J2568"/>
    <mergeCell ref="B2558:G2558"/>
    <mergeCell ref="D2559:J2559"/>
    <mergeCell ref="D2560:J2560"/>
    <mergeCell ref="D2561:J2561"/>
    <mergeCell ref="A2562:E2563"/>
    <mergeCell ref="F2562:F2563"/>
    <mergeCell ref="G2562:H2563"/>
    <mergeCell ref="I2562:I2563"/>
    <mergeCell ref="J2562:J2563"/>
    <mergeCell ref="B2552:G2552"/>
    <mergeCell ref="B2553:G2553"/>
    <mergeCell ref="B2554:G2554"/>
    <mergeCell ref="B2555:G2555"/>
    <mergeCell ref="B2556:G2556"/>
    <mergeCell ref="B2557:G2557"/>
    <mergeCell ref="K2576:K2577"/>
    <mergeCell ref="G2578:H2578"/>
    <mergeCell ref="G2579:H2579"/>
    <mergeCell ref="G2580:H2580"/>
    <mergeCell ref="G2581:H2581"/>
    <mergeCell ref="A2582:J2582"/>
    <mergeCell ref="G2571:H2571"/>
    <mergeCell ref="G2572:H2572"/>
    <mergeCell ref="G2573:H2573"/>
    <mergeCell ref="G2574:H2574"/>
    <mergeCell ref="A2575:J2575"/>
    <mergeCell ref="A2576:E2577"/>
    <mergeCell ref="F2576:F2577"/>
    <mergeCell ref="G2576:H2577"/>
    <mergeCell ref="I2576:I2577"/>
    <mergeCell ref="J2576:J2577"/>
    <mergeCell ref="A2569:E2570"/>
    <mergeCell ref="F2569:F2570"/>
    <mergeCell ref="G2569:H2570"/>
    <mergeCell ref="I2569:I2570"/>
    <mergeCell ref="J2569:J2570"/>
    <mergeCell ref="K2569:K2570"/>
    <mergeCell ref="K2612:K2613"/>
    <mergeCell ref="B2614:G2614"/>
    <mergeCell ref="A2600:I2600"/>
    <mergeCell ref="A2601:E2602"/>
    <mergeCell ref="G2601:H2601"/>
    <mergeCell ref="I2601:J2601"/>
    <mergeCell ref="K2601:K2602"/>
    <mergeCell ref="A2611:J2611"/>
    <mergeCell ref="A2590:J2590"/>
    <mergeCell ref="A2591:J2591"/>
    <mergeCell ref="A2592:J2592"/>
    <mergeCell ref="A2595:K2595"/>
    <mergeCell ref="C2596:K2596"/>
    <mergeCell ref="E2597:G2597"/>
    <mergeCell ref="J2597:K2597"/>
    <mergeCell ref="A2583:B2584"/>
    <mergeCell ref="C2583:C2584"/>
    <mergeCell ref="E2583:G2583"/>
    <mergeCell ref="H2583:J2583"/>
    <mergeCell ref="K2583:K2584"/>
    <mergeCell ref="A2589:J2589"/>
    <mergeCell ref="B2621:G2621"/>
    <mergeCell ref="D2622:J2622"/>
    <mergeCell ref="D2623:J2623"/>
    <mergeCell ref="D2624:J2624"/>
    <mergeCell ref="A2625:E2626"/>
    <mergeCell ref="F2625:F2626"/>
    <mergeCell ref="G2625:H2626"/>
    <mergeCell ref="I2625:I2626"/>
    <mergeCell ref="J2625:J2626"/>
    <mergeCell ref="B2615:G2615"/>
    <mergeCell ref="B2616:G2616"/>
    <mergeCell ref="B2617:G2617"/>
    <mergeCell ref="B2618:G2618"/>
    <mergeCell ref="B2619:G2619"/>
    <mergeCell ref="B2620:G2620"/>
    <mergeCell ref="A2612:E2613"/>
    <mergeCell ref="H2612:H2613"/>
    <mergeCell ref="I2612:I2613"/>
    <mergeCell ref="J2612:J2613"/>
    <mergeCell ref="G2634:H2634"/>
    <mergeCell ref="G2635:H2635"/>
    <mergeCell ref="G2636:H2636"/>
    <mergeCell ref="G2637:H2637"/>
    <mergeCell ref="A2638:J2638"/>
    <mergeCell ref="A2639:E2640"/>
    <mergeCell ref="F2639:F2640"/>
    <mergeCell ref="G2639:H2640"/>
    <mergeCell ref="I2639:I2640"/>
    <mergeCell ref="J2639:J2640"/>
    <mergeCell ref="A2632:E2633"/>
    <mergeCell ref="F2632:F2633"/>
    <mergeCell ref="G2632:H2633"/>
    <mergeCell ref="I2632:I2633"/>
    <mergeCell ref="J2632:J2633"/>
    <mergeCell ref="K2632:K2633"/>
    <mergeCell ref="K2625:K2626"/>
    <mergeCell ref="G2627:H2627"/>
    <mergeCell ref="G2628:H2628"/>
    <mergeCell ref="G2629:H2629"/>
    <mergeCell ref="G2630:H2630"/>
    <mergeCell ref="A2631:J2631"/>
    <mergeCell ref="A2653:J2653"/>
    <mergeCell ref="A2654:J2654"/>
    <mergeCell ref="A2655:J2655"/>
    <mergeCell ref="A2658:K2658"/>
    <mergeCell ref="C2659:K2659"/>
    <mergeCell ref="E2660:G2660"/>
    <mergeCell ref="J2660:K2660"/>
    <mergeCell ref="A2646:B2647"/>
    <mergeCell ref="C2646:C2647"/>
    <mergeCell ref="E2646:G2646"/>
    <mergeCell ref="H2646:J2646"/>
    <mergeCell ref="K2646:K2647"/>
    <mergeCell ref="A2652:J2652"/>
    <mergeCell ref="K2639:K2640"/>
    <mergeCell ref="G2641:H2641"/>
    <mergeCell ref="G2642:H2642"/>
    <mergeCell ref="G2643:H2643"/>
    <mergeCell ref="G2644:H2644"/>
    <mergeCell ref="A2645:J2645"/>
    <mergeCell ref="B2678:G2678"/>
    <mergeCell ref="B2679:G2679"/>
    <mergeCell ref="B2680:G2680"/>
    <mergeCell ref="B2681:G2681"/>
    <mergeCell ref="B2682:G2682"/>
    <mergeCell ref="B2683:G2683"/>
    <mergeCell ref="A2675:E2676"/>
    <mergeCell ref="H2675:H2676"/>
    <mergeCell ref="I2675:I2676"/>
    <mergeCell ref="J2675:J2676"/>
    <mergeCell ref="K2675:K2676"/>
    <mergeCell ref="B2677:G2677"/>
    <mergeCell ref="A2663:I2663"/>
    <mergeCell ref="A2664:E2665"/>
    <mergeCell ref="G2664:H2664"/>
    <mergeCell ref="I2664:J2664"/>
    <mergeCell ref="K2664:K2665"/>
    <mergeCell ref="A2674:J2674"/>
    <mergeCell ref="A2695:E2696"/>
    <mergeCell ref="F2695:F2696"/>
    <mergeCell ref="G2695:H2696"/>
    <mergeCell ref="I2695:I2696"/>
    <mergeCell ref="J2695:J2696"/>
    <mergeCell ref="K2695:K2696"/>
    <mergeCell ref="K2688:K2689"/>
    <mergeCell ref="G2690:H2690"/>
    <mergeCell ref="G2691:H2691"/>
    <mergeCell ref="G2692:H2692"/>
    <mergeCell ref="G2693:H2693"/>
    <mergeCell ref="A2694:J2694"/>
    <mergeCell ref="B2684:G2684"/>
    <mergeCell ref="D2685:J2685"/>
    <mergeCell ref="D2686:J2686"/>
    <mergeCell ref="D2687:J2687"/>
    <mergeCell ref="A2688:E2689"/>
    <mergeCell ref="F2688:F2689"/>
    <mergeCell ref="G2688:H2689"/>
    <mergeCell ref="I2688:I2689"/>
    <mergeCell ref="J2688:J2689"/>
    <mergeCell ref="A2709:B2710"/>
    <mergeCell ref="C2709:C2710"/>
    <mergeCell ref="E2709:G2709"/>
    <mergeCell ref="H2709:J2709"/>
    <mergeCell ref="K2709:K2710"/>
    <mergeCell ref="A2715:J2715"/>
    <mergeCell ref="K2702:K2703"/>
    <mergeCell ref="G2704:H2704"/>
    <mergeCell ref="G2705:H2705"/>
    <mergeCell ref="G2706:H2706"/>
    <mergeCell ref="G2707:H2707"/>
    <mergeCell ref="A2708:J2708"/>
    <mergeCell ref="G2697:H2697"/>
    <mergeCell ref="G2698:H2698"/>
    <mergeCell ref="G2699:H2699"/>
    <mergeCell ref="G2700:H2700"/>
    <mergeCell ref="A2701:J2701"/>
    <mergeCell ref="A2702:E2703"/>
    <mergeCell ref="F2702:F2703"/>
    <mergeCell ref="G2702:H2703"/>
    <mergeCell ref="I2702:I2703"/>
    <mergeCell ref="J2702:J2703"/>
    <mergeCell ref="A2738:E2739"/>
    <mergeCell ref="H2738:H2739"/>
    <mergeCell ref="I2738:I2739"/>
    <mergeCell ref="J2738:J2739"/>
    <mergeCell ref="K2738:K2739"/>
    <mergeCell ref="B2740:G2740"/>
    <mergeCell ref="A2726:I2726"/>
    <mergeCell ref="A2727:E2728"/>
    <mergeCell ref="G2727:H2727"/>
    <mergeCell ref="I2727:J2727"/>
    <mergeCell ref="K2727:K2728"/>
    <mergeCell ref="A2737:J2737"/>
    <mergeCell ref="A2716:J2716"/>
    <mergeCell ref="A2717:J2717"/>
    <mergeCell ref="A2718:J2718"/>
    <mergeCell ref="A2721:K2721"/>
    <mergeCell ref="C2722:K2722"/>
    <mergeCell ref="E2723:G2723"/>
    <mergeCell ref="J2723:K2723"/>
    <mergeCell ref="K2751:K2752"/>
    <mergeCell ref="G2753:H2753"/>
    <mergeCell ref="G2754:H2754"/>
    <mergeCell ref="G2755:H2755"/>
    <mergeCell ref="G2756:H2756"/>
    <mergeCell ref="A2757:J2757"/>
    <mergeCell ref="B2747:G2747"/>
    <mergeCell ref="D2748:J2748"/>
    <mergeCell ref="D2749:J2749"/>
    <mergeCell ref="D2750:J2750"/>
    <mergeCell ref="A2751:E2752"/>
    <mergeCell ref="F2751:F2752"/>
    <mergeCell ref="G2751:H2752"/>
    <mergeCell ref="I2751:I2752"/>
    <mergeCell ref="J2751:J2752"/>
    <mergeCell ref="B2741:G2741"/>
    <mergeCell ref="B2742:G2742"/>
    <mergeCell ref="B2743:G2743"/>
    <mergeCell ref="B2744:G2744"/>
    <mergeCell ref="B2745:G2745"/>
    <mergeCell ref="B2746:G2746"/>
    <mergeCell ref="K2765:K2766"/>
    <mergeCell ref="G2767:H2767"/>
    <mergeCell ref="G2768:H2768"/>
    <mergeCell ref="G2769:H2769"/>
    <mergeCell ref="G2770:H2770"/>
    <mergeCell ref="A2771:J2771"/>
    <mergeCell ref="G2760:H2760"/>
    <mergeCell ref="G2761:H2761"/>
    <mergeCell ref="G2762:H2762"/>
    <mergeCell ref="G2763:H2763"/>
    <mergeCell ref="A2764:J2764"/>
    <mergeCell ref="A2765:E2766"/>
    <mergeCell ref="F2765:F2766"/>
    <mergeCell ref="G2765:H2766"/>
    <mergeCell ref="I2765:I2766"/>
    <mergeCell ref="J2765:J2766"/>
    <mergeCell ref="A2758:E2759"/>
    <mergeCell ref="F2758:F2759"/>
    <mergeCell ref="G2758:H2759"/>
    <mergeCell ref="I2758:I2759"/>
    <mergeCell ref="J2758:J2759"/>
    <mergeCell ref="K2758:K2759"/>
    <mergeCell ref="K2801:K2802"/>
    <mergeCell ref="B2803:G2803"/>
    <mergeCell ref="A2789:I2789"/>
    <mergeCell ref="A2790:E2791"/>
    <mergeCell ref="G2790:H2790"/>
    <mergeCell ref="I2790:J2790"/>
    <mergeCell ref="K2790:K2791"/>
    <mergeCell ref="A2800:J2800"/>
    <mergeCell ref="A2779:J2779"/>
    <mergeCell ref="A2780:J2780"/>
    <mergeCell ref="A2781:J2781"/>
    <mergeCell ref="A2784:K2784"/>
    <mergeCell ref="C2785:K2785"/>
    <mergeCell ref="E2786:G2786"/>
    <mergeCell ref="J2786:K2786"/>
    <mergeCell ref="A2772:B2773"/>
    <mergeCell ref="C2772:C2773"/>
    <mergeCell ref="E2772:G2772"/>
    <mergeCell ref="H2772:J2772"/>
    <mergeCell ref="K2772:K2773"/>
    <mergeCell ref="A2778:J2778"/>
    <mergeCell ref="B2810:G2810"/>
    <mergeCell ref="D2811:J2811"/>
    <mergeCell ref="D2812:J2812"/>
    <mergeCell ref="D2813:J2813"/>
    <mergeCell ref="A2814:E2815"/>
    <mergeCell ref="F2814:F2815"/>
    <mergeCell ref="G2814:H2815"/>
    <mergeCell ref="I2814:I2815"/>
    <mergeCell ref="J2814:J2815"/>
    <mergeCell ref="B2804:G2804"/>
    <mergeCell ref="B2805:G2805"/>
    <mergeCell ref="B2806:G2806"/>
    <mergeCell ref="B2807:G2807"/>
    <mergeCell ref="B2808:G2808"/>
    <mergeCell ref="B2809:G2809"/>
    <mergeCell ref="A2801:E2802"/>
    <mergeCell ref="H2801:H2802"/>
    <mergeCell ref="I2801:I2802"/>
    <mergeCell ref="J2801:J2802"/>
    <mergeCell ref="G2823:H2823"/>
    <mergeCell ref="G2824:H2824"/>
    <mergeCell ref="G2825:H2825"/>
    <mergeCell ref="G2826:H2826"/>
    <mergeCell ref="G2827:H2827"/>
    <mergeCell ref="G2828:H2828"/>
    <mergeCell ref="A2821:E2822"/>
    <mergeCell ref="F2821:F2822"/>
    <mergeCell ref="G2821:H2822"/>
    <mergeCell ref="I2821:I2822"/>
    <mergeCell ref="J2821:J2822"/>
    <mergeCell ref="K2821:K2822"/>
    <mergeCell ref="K2814:K2815"/>
    <mergeCell ref="G2816:H2816"/>
    <mergeCell ref="G2817:H2817"/>
    <mergeCell ref="G2818:H2818"/>
    <mergeCell ref="G2819:H2819"/>
    <mergeCell ref="A2820:J2820"/>
    <mergeCell ref="A2837:B2838"/>
    <mergeCell ref="C2837:C2838"/>
    <mergeCell ref="E2837:G2837"/>
    <mergeCell ref="H2837:J2837"/>
    <mergeCell ref="K2837:K2838"/>
    <mergeCell ref="A2843:J2843"/>
    <mergeCell ref="K2830:K2831"/>
    <mergeCell ref="G2832:H2832"/>
    <mergeCell ref="G2833:H2833"/>
    <mergeCell ref="G2834:H2834"/>
    <mergeCell ref="G2835:H2835"/>
    <mergeCell ref="A2836:J2836"/>
    <mergeCell ref="A2829:J2829"/>
    <mergeCell ref="A2830:E2831"/>
    <mergeCell ref="F2830:F2831"/>
    <mergeCell ref="G2830:H2831"/>
    <mergeCell ref="I2830:I2831"/>
    <mergeCell ref="J2830:J2831"/>
    <mergeCell ref="A2866:E2867"/>
    <mergeCell ref="H2866:H2867"/>
    <mergeCell ref="I2866:I2867"/>
    <mergeCell ref="J2866:J2867"/>
    <mergeCell ref="K2866:K2867"/>
    <mergeCell ref="B2868:G2868"/>
    <mergeCell ref="A2854:I2854"/>
    <mergeCell ref="A2855:E2856"/>
    <mergeCell ref="G2855:H2855"/>
    <mergeCell ref="I2855:J2855"/>
    <mergeCell ref="K2855:K2856"/>
    <mergeCell ref="A2865:J2865"/>
    <mergeCell ref="A2844:J2844"/>
    <mergeCell ref="A2845:J2845"/>
    <mergeCell ref="A2846:J2846"/>
    <mergeCell ref="A2849:K2849"/>
    <mergeCell ref="C2850:K2850"/>
    <mergeCell ref="E2851:G2851"/>
    <mergeCell ref="J2851:K2851"/>
    <mergeCell ref="K2886:K2887"/>
    <mergeCell ref="K2879:K2880"/>
    <mergeCell ref="G2881:H2881"/>
    <mergeCell ref="G2882:H2882"/>
    <mergeCell ref="G2883:H2883"/>
    <mergeCell ref="G2884:H2884"/>
    <mergeCell ref="A2885:J2885"/>
    <mergeCell ref="B2875:G2875"/>
    <mergeCell ref="D2876:J2876"/>
    <mergeCell ref="D2877:J2877"/>
    <mergeCell ref="D2878:J2878"/>
    <mergeCell ref="A2879:E2880"/>
    <mergeCell ref="F2879:F2880"/>
    <mergeCell ref="G2879:H2880"/>
    <mergeCell ref="I2879:I2880"/>
    <mergeCell ref="J2879:J2880"/>
    <mergeCell ref="B2869:G2869"/>
    <mergeCell ref="B2870:G2870"/>
    <mergeCell ref="B2871:G2871"/>
    <mergeCell ref="B2872:G2872"/>
    <mergeCell ref="B2873:G2873"/>
    <mergeCell ref="B2874:G2874"/>
    <mergeCell ref="A2894:J2894"/>
    <mergeCell ref="A2895:E2896"/>
    <mergeCell ref="F2895:F2896"/>
    <mergeCell ref="G2895:H2896"/>
    <mergeCell ref="I2895:I2896"/>
    <mergeCell ref="J2895:J2896"/>
    <mergeCell ref="G2888:H2888"/>
    <mergeCell ref="G2889:H2889"/>
    <mergeCell ref="G2890:H2890"/>
    <mergeCell ref="G2891:H2891"/>
    <mergeCell ref="G2892:H2892"/>
    <mergeCell ref="G2893:H2893"/>
    <mergeCell ref="A2886:E2887"/>
    <mergeCell ref="F2886:F2887"/>
    <mergeCell ref="G2886:H2887"/>
    <mergeCell ref="I2886:I2887"/>
    <mergeCell ref="J2886:J2887"/>
    <mergeCell ref="A2909:J2909"/>
    <mergeCell ref="A2910:J2910"/>
    <mergeCell ref="A2911:J2911"/>
    <mergeCell ref="A2914:K2914"/>
    <mergeCell ref="C2915:K2915"/>
    <mergeCell ref="E2916:G2916"/>
    <mergeCell ref="J2916:K2916"/>
    <mergeCell ref="A2902:B2903"/>
    <mergeCell ref="C2902:C2903"/>
    <mergeCell ref="E2902:G2902"/>
    <mergeCell ref="H2902:J2902"/>
    <mergeCell ref="K2902:K2903"/>
    <mergeCell ref="A2908:J2908"/>
    <mergeCell ref="K2895:K2896"/>
    <mergeCell ref="G2897:H2897"/>
    <mergeCell ref="G2898:H2898"/>
    <mergeCell ref="G2899:H2899"/>
    <mergeCell ref="G2900:H2900"/>
    <mergeCell ref="A2901:J2901"/>
    <mergeCell ref="B2934:G2934"/>
    <mergeCell ref="B2935:G2935"/>
    <mergeCell ref="B2936:G2936"/>
    <mergeCell ref="B2937:G2937"/>
    <mergeCell ref="B2938:G2938"/>
    <mergeCell ref="B2939:G2939"/>
    <mergeCell ref="A2931:E2932"/>
    <mergeCell ref="H2931:H2932"/>
    <mergeCell ref="I2931:I2932"/>
    <mergeCell ref="J2931:J2932"/>
    <mergeCell ref="K2931:K2932"/>
    <mergeCell ref="B2933:G2933"/>
    <mergeCell ref="A2919:I2919"/>
    <mergeCell ref="A2920:E2921"/>
    <mergeCell ref="G2920:H2920"/>
    <mergeCell ref="I2920:J2920"/>
    <mergeCell ref="K2920:K2921"/>
    <mergeCell ref="A2930:J2930"/>
    <mergeCell ref="A2951:E2952"/>
    <mergeCell ref="F2951:F2952"/>
    <mergeCell ref="G2951:H2952"/>
    <mergeCell ref="I2951:I2952"/>
    <mergeCell ref="J2951:J2952"/>
    <mergeCell ref="K2951:K2952"/>
    <mergeCell ref="K2944:K2945"/>
    <mergeCell ref="G2946:H2946"/>
    <mergeCell ref="G2947:H2947"/>
    <mergeCell ref="G2948:H2948"/>
    <mergeCell ref="G2949:H2949"/>
    <mergeCell ref="A2950:J2950"/>
    <mergeCell ref="B2940:G2940"/>
    <mergeCell ref="D2941:J2941"/>
    <mergeCell ref="D2942:J2942"/>
    <mergeCell ref="D2943:J2943"/>
    <mergeCell ref="A2944:E2945"/>
    <mergeCell ref="F2944:F2945"/>
    <mergeCell ref="G2944:H2945"/>
    <mergeCell ref="I2944:I2945"/>
    <mergeCell ref="J2944:J2945"/>
    <mergeCell ref="K2960:K2961"/>
    <mergeCell ref="G2962:H2962"/>
    <mergeCell ref="G2963:H2963"/>
    <mergeCell ref="G2964:H2964"/>
    <mergeCell ref="G2965:H2965"/>
    <mergeCell ref="A2966:J2966"/>
    <mergeCell ref="A2959:J2959"/>
    <mergeCell ref="A2960:E2961"/>
    <mergeCell ref="F2960:F2961"/>
    <mergeCell ref="G2960:H2961"/>
    <mergeCell ref="I2960:I2961"/>
    <mergeCell ref="J2960:J2961"/>
    <mergeCell ref="G2953:H2953"/>
    <mergeCell ref="G2954:H2954"/>
    <mergeCell ref="G2955:H2955"/>
    <mergeCell ref="G2956:H2956"/>
    <mergeCell ref="G2957:H2957"/>
    <mergeCell ref="G2958:H2958"/>
    <mergeCell ref="K2996:K2997"/>
    <mergeCell ref="B2998:G2998"/>
    <mergeCell ref="A2984:I2984"/>
    <mergeCell ref="A2985:E2986"/>
    <mergeCell ref="G2985:H2985"/>
    <mergeCell ref="I2985:J2985"/>
    <mergeCell ref="K2985:K2986"/>
    <mergeCell ref="A2995:J2995"/>
    <mergeCell ref="A2974:J2974"/>
    <mergeCell ref="A2975:J2975"/>
    <mergeCell ref="A2976:J2976"/>
    <mergeCell ref="A2979:K2979"/>
    <mergeCell ref="C2980:K2980"/>
    <mergeCell ref="E2981:G2981"/>
    <mergeCell ref="J2981:K2981"/>
    <mergeCell ref="A2967:B2968"/>
    <mergeCell ref="C2967:C2968"/>
    <mergeCell ref="E2967:G2967"/>
    <mergeCell ref="H2967:J2967"/>
    <mergeCell ref="K2967:K2968"/>
    <mergeCell ref="A2973:J2973"/>
    <mergeCell ref="B3005:G3005"/>
    <mergeCell ref="D3006:J3006"/>
    <mergeCell ref="D3007:J3007"/>
    <mergeCell ref="D3008:J3008"/>
    <mergeCell ref="A3009:E3010"/>
    <mergeCell ref="F3009:F3010"/>
    <mergeCell ref="G3009:H3010"/>
    <mergeCell ref="I3009:I3010"/>
    <mergeCell ref="J3009:J3010"/>
    <mergeCell ref="B2999:G2999"/>
    <mergeCell ref="B3000:G3000"/>
    <mergeCell ref="B3001:G3001"/>
    <mergeCell ref="B3002:G3002"/>
    <mergeCell ref="B3003:G3003"/>
    <mergeCell ref="B3004:G3004"/>
    <mergeCell ref="A2996:E2997"/>
    <mergeCell ref="H2996:H2997"/>
    <mergeCell ref="I2996:I2997"/>
    <mergeCell ref="J2996:J2997"/>
    <mergeCell ref="G3018:H3018"/>
    <mergeCell ref="G3019:H3019"/>
    <mergeCell ref="G3020:H3020"/>
    <mergeCell ref="G3021:H3021"/>
    <mergeCell ref="A3022:J3022"/>
    <mergeCell ref="A3023:E3024"/>
    <mergeCell ref="F3023:F3024"/>
    <mergeCell ref="G3023:H3024"/>
    <mergeCell ref="I3023:I3024"/>
    <mergeCell ref="J3023:J3024"/>
    <mergeCell ref="A3016:E3017"/>
    <mergeCell ref="F3016:F3017"/>
    <mergeCell ref="G3016:H3017"/>
    <mergeCell ref="I3016:I3017"/>
    <mergeCell ref="J3016:J3017"/>
    <mergeCell ref="K3016:K3017"/>
    <mergeCell ref="K3009:K3010"/>
    <mergeCell ref="G3011:H3011"/>
    <mergeCell ref="G3012:H3012"/>
    <mergeCell ref="G3013:H3013"/>
    <mergeCell ref="G3014:H3014"/>
    <mergeCell ref="A3015:J3015"/>
    <mergeCell ref="A3037:J3037"/>
    <mergeCell ref="A3038:J3038"/>
    <mergeCell ref="A3039:J3039"/>
    <mergeCell ref="A3042:K3042"/>
    <mergeCell ref="C3043:K3043"/>
    <mergeCell ref="E3044:G3044"/>
    <mergeCell ref="J3044:K3044"/>
    <mergeCell ref="A3030:B3031"/>
    <mergeCell ref="C3030:C3031"/>
    <mergeCell ref="E3030:G3030"/>
    <mergeCell ref="H3030:J3030"/>
    <mergeCell ref="K3030:K3031"/>
    <mergeCell ref="A3036:J3036"/>
    <mergeCell ref="K3023:K3024"/>
    <mergeCell ref="G3025:H3025"/>
    <mergeCell ref="G3026:H3026"/>
    <mergeCell ref="G3027:H3027"/>
    <mergeCell ref="G3028:H3028"/>
    <mergeCell ref="A3029:J3029"/>
    <mergeCell ref="B3062:G3062"/>
    <mergeCell ref="B3063:G3063"/>
    <mergeCell ref="B3064:G3064"/>
    <mergeCell ref="B3065:G3065"/>
    <mergeCell ref="B3066:G3066"/>
    <mergeCell ref="B3067:G3067"/>
    <mergeCell ref="A3059:E3060"/>
    <mergeCell ref="H3059:H3060"/>
    <mergeCell ref="I3059:I3060"/>
    <mergeCell ref="J3059:J3060"/>
    <mergeCell ref="K3059:K3060"/>
    <mergeCell ref="B3061:G3061"/>
    <mergeCell ref="A3047:I3047"/>
    <mergeCell ref="A3048:E3049"/>
    <mergeCell ref="G3048:H3048"/>
    <mergeCell ref="I3048:J3048"/>
    <mergeCell ref="K3048:K3049"/>
    <mergeCell ref="A3058:J3058"/>
    <mergeCell ref="A3079:E3080"/>
    <mergeCell ref="F3079:F3080"/>
    <mergeCell ref="G3079:H3080"/>
    <mergeCell ref="I3079:I3080"/>
    <mergeCell ref="J3079:J3080"/>
    <mergeCell ref="K3079:K3080"/>
    <mergeCell ref="K3072:K3073"/>
    <mergeCell ref="G3074:H3074"/>
    <mergeCell ref="G3075:H3075"/>
    <mergeCell ref="G3076:H3076"/>
    <mergeCell ref="G3077:H3077"/>
    <mergeCell ref="A3078:J3078"/>
    <mergeCell ref="B3068:G3068"/>
    <mergeCell ref="D3069:J3069"/>
    <mergeCell ref="D3070:J3070"/>
    <mergeCell ref="D3071:J3071"/>
    <mergeCell ref="A3072:E3073"/>
    <mergeCell ref="F3072:F3073"/>
    <mergeCell ref="G3072:H3073"/>
    <mergeCell ref="I3072:I3073"/>
    <mergeCell ref="J3072:J3073"/>
    <mergeCell ref="A3093:B3094"/>
    <mergeCell ref="C3093:C3094"/>
    <mergeCell ref="E3093:G3093"/>
    <mergeCell ref="H3093:J3093"/>
    <mergeCell ref="K3093:K3094"/>
    <mergeCell ref="A3099:J3099"/>
    <mergeCell ref="K3086:K3087"/>
    <mergeCell ref="G3088:H3088"/>
    <mergeCell ref="G3089:H3089"/>
    <mergeCell ref="G3090:H3090"/>
    <mergeCell ref="G3091:H3091"/>
    <mergeCell ref="A3092:J3092"/>
    <mergeCell ref="G3081:H3081"/>
    <mergeCell ref="G3082:H3082"/>
    <mergeCell ref="G3083:H3083"/>
    <mergeCell ref="G3084:H3084"/>
    <mergeCell ref="A3085:J3085"/>
    <mergeCell ref="A3086:E3087"/>
    <mergeCell ref="F3086:F3087"/>
    <mergeCell ref="G3086:H3087"/>
    <mergeCell ref="I3086:I3087"/>
    <mergeCell ref="J3086:J3087"/>
    <mergeCell ref="A3122:E3123"/>
    <mergeCell ref="H3122:H3123"/>
    <mergeCell ref="I3122:I3123"/>
    <mergeCell ref="J3122:J3123"/>
    <mergeCell ref="K3122:K3123"/>
    <mergeCell ref="B3124:G3124"/>
    <mergeCell ref="A3110:I3110"/>
    <mergeCell ref="A3111:E3112"/>
    <mergeCell ref="G3111:H3111"/>
    <mergeCell ref="I3111:J3111"/>
    <mergeCell ref="K3111:K3112"/>
    <mergeCell ref="A3121:J3121"/>
    <mergeCell ref="A3100:J3100"/>
    <mergeCell ref="A3101:J3101"/>
    <mergeCell ref="A3102:J3102"/>
    <mergeCell ref="A3105:K3105"/>
    <mergeCell ref="C3106:K3106"/>
    <mergeCell ref="E3107:G3107"/>
    <mergeCell ref="J3107:K3107"/>
    <mergeCell ref="K3135:K3136"/>
    <mergeCell ref="G3137:H3137"/>
    <mergeCell ref="G3138:H3138"/>
    <mergeCell ref="G3139:H3139"/>
    <mergeCell ref="G3140:H3140"/>
    <mergeCell ref="A3141:J3141"/>
    <mergeCell ref="B3131:G3131"/>
    <mergeCell ref="D3132:J3132"/>
    <mergeCell ref="D3133:J3133"/>
    <mergeCell ref="D3134:J3134"/>
    <mergeCell ref="A3135:E3136"/>
    <mergeCell ref="F3135:F3136"/>
    <mergeCell ref="G3135:H3136"/>
    <mergeCell ref="I3135:I3136"/>
    <mergeCell ref="J3135:J3136"/>
    <mergeCell ref="B3125:G3125"/>
    <mergeCell ref="B3126:G3126"/>
    <mergeCell ref="B3127:G3127"/>
    <mergeCell ref="B3128:G3128"/>
    <mergeCell ref="B3129:G3129"/>
    <mergeCell ref="B3130:G3130"/>
    <mergeCell ref="K3149:K3150"/>
    <mergeCell ref="G3151:H3151"/>
    <mergeCell ref="G3152:H3152"/>
    <mergeCell ref="G3153:H3153"/>
    <mergeCell ref="G3154:H3154"/>
    <mergeCell ref="A3155:J3155"/>
    <mergeCell ref="G3144:H3144"/>
    <mergeCell ref="G3145:H3145"/>
    <mergeCell ref="G3146:H3146"/>
    <mergeCell ref="G3147:H3147"/>
    <mergeCell ref="A3148:J3148"/>
    <mergeCell ref="A3149:E3150"/>
    <mergeCell ref="F3149:F3150"/>
    <mergeCell ref="G3149:H3150"/>
    <mergeCell ref="I3149:I3150"/>
    <mergeCell ref="J3149:J3150"/>
    <mergeCell ref="A3142:E3143"/>
    <mergeCell ref="F3142:F3143"/>
    <mergeCell ref="G3142:H3143"/>
    <mergeCell ref="I3142:I3143"/>
    <mergeCell ref="J3142:J3143"/>
    <mergeCell ref="K3142:K3143"/>
    <mergeCell ref="K3185:K3186"/>
    <mergeCell ref="B3187:G3187"/>
    <mergeCell ref="A3173:I3173"/>
    <mergeCell ref="A3174:E3175"/>
    <mergeCell ref="G3174:H3174"/>
    <mergeCell ref="I3174:J3174"/>
    <mergeCell ref="K3174:K3175"/>
    <mergeCell ref="A3184:J3184"/>
    <mergeCell ref="A3163:J3163"/>
    <mergeCell ref="A3164:J3164"/>
    <mergeCell ref="A3165:J3165"/>
    <mergeCell ref="A3168:K3168"/>
    <mergeCell ref="C3169:K3169"/>
    <mergeCell ref="E3170:G3170"/>
    <mergeCell ref="J3170:K3170"/>
    <mergeCell ref="A3156:B3157"/>
    <mergeCell ref="C3156:C3157"/>
    <mergeCell ref="E3156:G3156"/>
    <mergeCell ref="H3156:J3156"/>
    <mergeCell ref="K3156:K3157"/>
    <mergeCell ref="A3162:J3162"/>
    <mergeCell ref="B3194:G3194"/>
    <mergeCell ref="D3195:J3195"/>
    <mergeCell ref="D3196:J3196"/>
    <mergeCell ref="D3197:J3197"/>
    <mergeCell ref="A3198:E3199"/>
    <mergeCell ref="F3198:F3199"/>
    <mergeCell ref="G3198:H3199"/>
    <mergeCell ref="I3198:I3199"/>
    <mergeCell ref="J3198:J3199"/>
    <mergeCell ref="B3188:G3188"/>
    <mergeCell ref="B3189:G3189"/>
    <mergeCell ref="B3190:G3190"/>
    <mergeCell ref="B3191:G3191"/>
    <mergeCell ref="B3192:G3192"/>
    <mergeCell ref="B3193:G3193"/>
    <mergeCell ref="A3185:E3186"/>
    <mergeCell ref="H3185:H3186"/>
    <mergeCell ref="I3185:I3186"/>
    <mergeCell ref="J3185:J3186"/>
    <mergeCell ref="G3207:H3207"/>
    <mergeCell ref="G3208:H3208"/>
    <mergeCell ref="G3209:H3209"/>
    <mergeCell ref="G3210:H3210"/>
    <mergeCell ref="A3211:J3211"/>
    <mergeCell ref="A3212:E3213"/>
    <mergeCell ref="F3212:F3213"/>
    <mergeCell ref="G3212:H3213"/>
    <mergeCell ref="I3212:I3213"/>
    <mergeCell ref="J3212:J3213"/>
    <mergeCell ref="A3205:E3206"/>
    <mergeCell ref="F3205:F3206"/>
    <mergeCell ref="G3205:H3206"/>
    <mergeCell ref="I3205:I3206"/>
    <mergeCell ref="J3205:J3206"/>
    <mergeCell ref="K3205:K3206"/>
    <mergeCell ref="K3198:K3199"/>
    <mergeCell ref="G3200:H3200"/>
    <mergeCell ref="G3201:H3201"/>
    <mergeCell ref="G3202:H3202"/>
    <mergeCell ref="G3203:H3203"/>
    <mergeCell ref="A3204:J3204"/>
    <mergeCell ref="A3226:J3226"/>
    <mergeCell ref="A3227:J3227"/>
    <mergeCell ref="A3228:J3228"/>
    <mergeCell ref="A3231:K3231"/>
    <mergeCell ref="C3232:K3232"/>
    <mergeCell ref="E3233:G3233"/>
    <mergeCell ref="J3233:K3233"/>
    <mergeCell ref="A3219:B3220"/>
    <mergeCell ref="C3219:C3220"/>
    <mergeCell ref="E3219:G3219"/>
    <mergeCell ref="H3219:J3219"/>
    <mergeCell ref="K3219:K3220"/>
    <mergeCell ref="A3225:J3225"/>
    <mergeCell ref="K3212:K3213"/>
    <mergeCell ref="G3214:H3214"/>
    <mergeCell ref="G3215:H3215"/>
    <mergeCell ref="G3216:H3216"/>
    <mergeCell ref="G3217:H3217"/>
    <mergeCell ref="A3218:J3218"/>
    <mergeCell ref="B3251:G3251"/>
    <mergeCell ref="B3252:G3252"/>
    <mergeCell ref="B3253:G3253"/>
    <mergeCell ref="B3254:G3254"/>
    <mergeCell ref="B3255:G3255"/>
    <mergeCell ref="B3256:G3256"/>
    <mergeCell ref="A3248:E3249"/>
    <mergeCell ref="H3248:H3249"/>
    <mergeCell ref="I3248:I3249"/>
    <mergeCell ref="J3248:J3249"/>
    <mergeCell ref="K3248:K3249"/>
    <mergeCell ref="B3250:G3250"/>
    <mergeCell ref="A3236:I3236"/>
    <mergeCell ref="A3237:E3238"/>
    <mergeCell ref="G3237:H3237"/>
    <mergeCell ref="I3237:J3237"/>
    <mergeCell ref="K3237:K3238"/>
    <mergeCell ref="A3247:J3247"/>
    <mergeCell ref="A3268:E3269"/>
    <mergeCell ref="F3268:F3269"/>
    <mergeCell ref="G3268:H3269"/>
    <mergeCell ref="I3268:I3269"/>
    <mergeCell ref="J3268:J3269"/>
    <mergeCell ref="K3268:K3269"/>
    <mergeCell ref="K3261:K3262"/>
    <mergeCell ref="G3263:H3263"/>
    <mergeCell ref="G3264:H3264"/>
    <mergeCell ref="G3265:H3265"/>
    <mergeCell ref="G3266:H3266"/>
    <mergeCell ref="A3267:J3267"/>
    <mergeCell ref="B3257:G3257"/>
    <mergeCell ref="D3258:J3258"/>
    <mergeCell ref="D3259:J3259"/>
    <mergeCell ref="D3260:J3260"/>
    <mergeCell ref="A3261:E3262"/>
    <mergeCell ref="F3261:F3262"/>
    <mergeCell ref="G3261:H3262"/>
    <mergeCell ref="I3261:I3262"/>
    <mergeCell ref="J3261:J3262"/>
    <mergeCell ref="A3282:B3283"/>
    <mergeCell ref="C3282:C3283"/>
    <mergeCell ref="E3282:G3282"/>
    <mergeCell ref="H3282:J3282"/>
    <mergeCell ref="K3282:K3283"/>
    <mergeCell ref="A3288:J3288"/>
    <mergeCell ref="K3275:K3276"/>
    <mergeCell ref="G3277:H3277"/>
    <mergeCell ref="G3278:H3278"/>
    <mergeCell ref="G3279:H3279"/>
    <mergeCell ref="G3280:H3280"/>
    <mergeCell ref="A3281:J3281"/>
    <mergeCell ref="G3270:H3270"/>
    <mergeCell ref="G3271:H3271"/>
    <mergeCell ref="G3272:H3272"/>
    <mergeCell ref="G3273:H3273"/>
    <mergeCell ref="A3274:J3274"/>
    <mergeCell ref="A3275:E3276"/>
    <mergeCell ref="F3275:F3276"/>
    <mergeCell ref="G3275:H3276"/>
    <mergeCell ref="I3275:I3276"/>
    <mergeCell ref="J3275:J3276"/>
    <mergeCell ref="A3311:E3312"/>
    <mergeCell ref="H3311:H3312"/>
    <mergeCell ref="I3311:I3312"/>
    <mergeCell ref="J3311:J3312"/>
    <mergeCell ref="K3311:K3312"/>
    <mergeCell ref="B3313:G3313"/>
    <mergeCell ref="A3299:I3299"/>
    <mergeCell ref="A3300:E3301"/>
    <mergeCell ref="G3300:H3300"/>
    <mergeCell ref="I3300:J3300"/>
    <mergeCell ref="K3300:K3301"/>
    <mergeCell ref="A3310:J3310"/>
    <mergeCell ref="A3289:J3289"/>
    <mergeCell ref="A3290:J3290"/>
    <mergeCell ref="A3291:J3291"/>
    <mergeCell ref="A3294:K3294"/>
    <mergeCell ref="C3295:K3295"/>
    <mergeCell ref="E3296:G3296"/>
    <mergeCell ref="J3296:K3296"/>
    <mergeCell ref="K3324:K3325"/>
    <mergeCell ref="G3326:H3326"/>
    <mergeCell ref="G3327:H3327"/>
    <mergeCell ref="G3328:H3328"/>
    <mergeCell ref="G3329:H3329"/>
    <mergeCell ref="G3330:H3330"/>
    <mergeCell ref="B3320:G3320"/>
    <mergeCell ref="D3321:J3321"/>
    <mergeCell ref="D3322:J3322"/>
    <mergeCell ref="D3323:J3323"/>
    <mergeCell ref="A3324:E3325"/>
    <mergeCell ref="F3324:F3325"/>
    <mergeCell ref="G3324:H3325"/>
    <mergeCell ref="I3324:I3325"/>
    <mergeCell ref="J3324:J3325"/>
    <mergeCell ref="B3314:G3314"/>
    <mergeCell ref="B3315:G3315"/>
    <mergeCell ref="B3316:G3316"/>
    <mergeCell ref="B3317:G3317"/>
    <mergeCell ref="B3318:G3318"/>
    <mergeCell ref="B3319:G3319"/>
    <mergeCell ref="A3339:E3340"/>
    <mergeCell ref="F3339:F3340"/>
    <mergeCell ref="G3339:H3340"/>
    <mergeCell ref="I3339:I3340"/>
    <mergeCell ref="J3339:J3340"/>
    <mergeCell ref="K3339:K3340"/>
    <mergeCell ref="K3332:K3333"/>
    <mergeCell ref="G3334:H3334"/>
    <mergeCell ref="G3335:H3335"/>
    <mergeCell ref="G3336:H3336"/>
    <mergeCell ref="G3337:H3337"/>
    <mergeCell ref="A3338:J3338"/>
    <mergeCell ref="A3331:J3331"/>
    <mergeCell ref="A3332:E3333"/>
    <mergeCell ref="F3332:F3333"/>
    <mergeCell ref="G3332:H3333"/>
    <mergeCell ref="I3332:I3333"/>
    <mergeCell ref="J3332:J3333"/>
    <mergeCell ref="K3375:K3376"/>
    <mergeCell ref="C3359:K3359"/>
    <mergeCell ref="E3360:G3360"/>
    <mergeCell ref="J3360:K3360"/>
    <mergeCell ref="A3363:I3363"/>
    <mergeCell ref="A3364:E3365"/>
    <mergeCell ref="G3364:H3364"/>
    <mergeCell ref="I3364:J3364"/>
    <mergeCell ref="K3364:K3365"/>
    <mergeCell ref="K3346:K3347"/>
    <mergeCell ref="A3352:J3352"/>
    <mergeCell ref="A3353:J3353"/>
    <mergeCell ref="A3354:J3354"/>
    <mergeCell ref="A3355:J3355"/>
    <mergeCell ref="A3358:K3358"/>
    <mergeCell ref="G3341:H3341"/>
    <mergeCell ref="G3342:H3342"/>
    <mergeCell ref="G3343:H3343"/>
    <mergeCell ref="G3344:H3344"/>
    <mergeCell ref="A3345:J3345"/>
    <mergeCell ref="A3346:B3347"/>
    <mergeCell ref="C3346:C3347"/>
    <mergeCell ref="E3346:G3346"/>
    <mergeCell ref="H3346:J3346"/>
    <mergeCell ref="B3383:G3383"/>
    <mergeCell ref="B3384:G3384"/>
    <mergeCell ref="D3385:J3385"/>
    <mergeCell ref="D3386:J3386"/>
    <mergeCell ref="D3387:J3387"/>
    <mergeCell ref="A3388:E3389"/>
    <mergeCell ref="F3388:F3389"/>
    <mergeCell ref="G3388:H3389"/>
    <mergeCell ref="I3388:I3389"/>
    <mergeCell ref="J3388:J3389"/>
    <mergeCell ref="B3377:G3377"/>
    <mergeCell ref="B3378:G3378"/>
    <mergeCell ref="B3379:G3379"/>
    <mergeCell ref="B3380:G3380"/>
    <mergeCell ref="B3381:G3381"/>
    <mergeCell ref="B3382:G3382"/>
    <mergeCell ref="A3374:J3374"/>
    <mergeCell ref="A3375:E3376"/>
    <mergeCell ref="H3375:H3376"/>
    <mergeCell ref="I3375:I3376"/>
    <mergeCell ref="J3375:J3376"/>
    <mergeCell ref="G3397:H3397"/>
    <mergeCell ref="G3398:H3398"/>
    <mergeCell ref="G3399:H3399"/>
    <mergeCell ref="G3400:H3400"/>
    <mergeCell ref="A3401:J3401"/>
    <mergeCell ref="A3402:E3403"/>
    <mergeCell ref="F3402:F3403"/>
    <mergeCell ref="G3402:H3403"/>
    <mergeCell ref="I3402:I3403"/>
    <mergeCell ref="J3402:J3403"/>
    <mergeCell ref="A3395:E3396"/>
    <mergeCell ref="F3395:F3396"/>
    <mergeCell ref="G3395:H3396"/>
    <mergeCell ref="I3395:I3396"/>
    <mergeCell ref="J3395:J3396"/>
    <mergeCell ref="K3395:K3396"/>
    <mergeCell ref="K3388:K3389"/>
    <mergeCell ref="G3390:H3390"/>
    <mergeCell ref="G3391:H3391"/>
    <mergeCell ref="G3392:H3392"/>
    <mergeCell ref="G3393:H3393"/>
    <mergeCell ref="A3394:J3394"/>
    <mergeCell ref="A3416:J3416"/>
    <mergeCell ref="A3417:J3417"/>
    <mergeCell ref="A3418:J3418"/>
    <mergeCell ref="A3421:K3421"/>
    <mergeCell ref="C3422:K3422"/>
    <mergeCell ref="E3423:G3423"/>
    <mergeCell ref="J3423:K3423"/>
    <mergeCell ref="A3409:B3410"/>
    <mergeCell ref="C3409:C3410"/>
    <mergeCell ref="E3409:G3409"/>
    <mergeCell ref="H3409:J3409"/>
    <mergeCell ref="K3409:K3410"/>
    <mergeCell ref="A3415:J3415"/>
    <mergeCell ref="K3402:K3403"/>
    <mergeCell ref="G3404:H3404"/>
    <mergeCell ref="G3405:H3405"/>
    <mergeCell ref="G3406:H3406"/>
    <mergeCell ref="G3407:H3407"/>
    <mergeCell ref="A3408:J3408"/>
    <mergeCell ref="B3441:G3441"/>
    <mergeCell ref="B3442:G3442"/>
    <mergeCell ref="B3443:G3443"/>
    <mergeCell ref="B3444:G3444"/>
    <mergeCell ref="B3445:G3445"/>
    <mergeCell ref="B3446:G3446"/>
    <mergeCell ref="A3438:E3439"/>
    <mergeCell ref="H3438:H3439"/>
    <mergeCell ref="I3438:I3439"/>
    <mergeCell ref="J3438:J3439"/>
    <mergeCell ref="K3438:K3439"/>
    <mergeCell ref="B3440:G3440"/>
    <mergeCell ref="A3426:I3426"/>
    <mergeCell ref="A3427:E3428"/>
    <mergeCell ref="G3427:H3427"/>
    <mergeCell ref="I3427:J3427"/>
    <mergeCell ref="K3427:K3428"/>
    <mergeCell ref="A3437:J3437"/>
    <mergeCell ref="A3458:E3459"/>
    <mergeCell ref="F3458:F3459"/>
    <mergeCell ref="G3458:H3459"/>
    <mergeCell ref="I3458:I3459"/>
    <mergeCell ref="J3458:J3459"/>
    <mergeCell ref="K3458:K3459"/>
    <mergeCell ref="K3451:K3452"/>
    <mergeCell ref="G3453:H3453"/>
    <mergeCell ref="G3454:H3454"/>
    <mergeCell ref="G3455:H3455"/>
    <mergeCell ref="G3456:H3456"/>
    <mergeCell ref="A3457:J3457"/>
    <mergeCell ref="B3447:G3447"/>
    <mergeCell ref="D3448:J3448"/>
    <mergeCell ref="D3449:J3449"/>
    <mergeCell ref="D3450:J3450"/>
    <mergeCell ref="A3451:E3452"/>
    <mergeCell ref="F3451:F3452"/>
    <mergeCell ref="G3451:H3452"/>
    <mergeCell ref="I3451:I3452"/>
    <mergeCell ref="J3451:J3452"/>
    <mergeCell ref="A3472:B3473"/>
    <mergeCell ref="C3472:C3473"/>
    <mergeCell ref="E3472:G3472"/>
    <mergeCell ref="H3472:J3472"/>
    <mergeCell ref="K3472:K3473"/>
    <mergeCell ref="A3478:J3478"/>
    <mergeCell ref="K3465:K3466"/>
    <mergeCell ref="G3467:H3467"/>
    <mergeCell ref="G3468:H3468"/>
    <mergeCell ref="G3469:H3469"/>
    <mergeCell ref="G3470:H3470"/>
    <mergeCell ref="A3471:J3471"/>
    <mergeCell ref="G3460:H3460"/>
    <mergeCell ref="G3461:H3461"/>
    <mergeCell ref="G3462:H3462"/>
    <mergeCell ref="G3463:H3463"/>
    <mergeCell ref="A3464:J3464"/>
    <mergeCell ref="A3465:E3466"/>
    <mergeCell ref="F3465:F3466"/>
    <mergeCell ref="G3465:H3466"/>
    <mergeCell ref="I3465:I3466"/>
    <mergeCell ref="J3465:J3466"/>
    <mergeCell ref="A3501:E3502"/>
    <mergeCell ref="H3501:H3502"/>
    <mergeCell ref="I3501:I3502"/>
    <mergeCell ref="J3501:J3502"/>
    <mergeCell ref="K3501:K3502"/>
    <mergeCell ref="B3503:G3503"/>
    <mergeCell ref="A3489:I3489"/>
    <mergeCell ref="A3490:E3491"/>
    <mergeCell ref="G3490:H3490"/>
    <mergeCell ref="I3490:J3490"/>
    <mergeCell ref="K3490:K3491"/>
    <mergeCell ref="A3500:J3500"/>
    <mergeCell ref="A3479:J3479"/>
    <mergeCell ref="A3480:J3480"/>
    <mergeCell ref="A3481:J3481"/>
    <mergeCell ref="A3484:K3484"/>
    <mergeCell ref="C3485:K3485"/>
    <mergeCell ref="E3486:G3486"/>
    <mergeCell ref="J3486:K3486"/>
    <mergeCell ref="K3514:K3515"/>
    <mergeCell ref="G3516:H3516"/>
    <mergeCell ref="G3517:H3517"/>
    <mergeCell ref="G3518:H3518"/>
    <mergeCell ref="G3519:H3519"/>
    <mergeCell ref="G3520:H3520"/>
    <mergeCell ref="B3510:G3510"/>
    <mergeCell ref="D3511:J3511"/>
    <mergeCell ref="D3512:J3512"/>
    <mergeCell ref="D3513:J3513"/>
    <mergeCell ref="A3514:E3515"/>
    <mergeCell ref="F3514:F3515"/>
    <mergeCell ref="G3514:H3515"/>
    <mergeCell ref="I3514:I3515"/>
    <mergeCell ref="J3514:J3515"/>
    <mergeCell ref="B3504:G3504"/>
    <mergeCell ref="B3505:G3505"/>
    <mergeCell ref="B3506:G3506"/>
    <mergeCell ref="B3507:G3507"/>
    <mergeCell ref="B3508:G3508"/>
    <mergeCell ref="B3509:G3509"/>
    <mergeCell ref="A3529:E3530"/>
    <mergeCell ref="F3529:F3530"/>
    <mergeCell ref="G3529:H3530"/>
    <mergeCell ref="I3529:I3530"/>
    <mergeCell ref="J3529:J3530"/>
    <mergeCell ref="K3529:K3530"/>
    <mergeCell ref="K3522:K3523"/>
    <mergeCell ref="G3524:H3524"/>
    <mergeCell ref="G3525:H3525"/>
    <mergeCell ref="G3526:H3526"/>
    <mergeCell ref="G3527:H3527"/>
    <mergeCell ref="A3528:J3528"/>
    <mergeCell ref="A3521:J3521"/>
    <mergeCell ref="A3522:E3523"/>
    <mergeCell ref="F3522:F3523"/>
    <mergeCell ref="G3522:H3523"/>
    <mergeCell ref="I3522:I3523"/>
    <mergeCell ref="J3522:J3523"/>
    <mergeCell ref="K3565:K3566"/>
    <mergeCell ref="C3549:K3549"/>
    <mergeCell ref="E3550:G3550"/>
    <mergeCell ref="J3550:K3550"/>
    <mergeCell ref="A3553:I3553"/>
    <mergeCell ref="A3554:E3555"/>
    <mergeCell ref="G3554:H3554"/>
    <mergeCell ref="I3554:J3554"/>
    <mergeCell ref="K3554:K3555"/>
    <mergeCell ref="K3536:K3537"/>
    <mergeCell ref="A3542:J3542"/>
    <mergeCell ref="A3543:J3543"/>
    <mergeCell ref="A3544:J3544"/>
    <mergeCell ref="A3545:J3545"/>
    <mergeCell ref="A3548:K3548"/>
    <mergeCell ref="G3531:H3531"/>
    <mergeCell ref="G3532:H3532"/>
    <mergeCell ref="G3533:H3533"/>
    <mergeCell ref="G3534:H3534"/>
    <mergeCell ref="A3535:J3535"/>
    <mergeCell ref="A3536:B3537"/>
    <mergeCell ref="C3536:C3537"/>
    <mergeCell ref="E3536:G3536"/>
    <mergeCell ref="H3536:J3536"/>
    <mergeCell ref="B3573:G3573"/>
    <mergeCell ref="B3574:G3574"/>
    <mergeCell ref="D3575:J3575"/>
    <mergeCell ref="D3576:J3576"/>
    <mergeCell ref="D3577:J3577"/>
    <mergeCell ref="A3578:E3579"/>
    <mergeCell ref="F3578:F3579"/>
    <mergeCell ref="G3578:H3579"/>
    <mergeCell ref="I3578:I3579"/>
    <mergeCell ref="J3578:J3579"/>
    <mergeCell ref="B3567:G3567"/>
    <mergeCell ref="B3568:G3568"/>
    <mergeCell ref="B3569:G3569"/>
    <mergeCell ref="B3570:G3570"/>
    <mergeCell ref="B3571:G3571"/>
    <mergeCell ref="B3572:G3572"/>
    <mergeCell ref="A3564:J3564"/>
    <mergeCell ref="A3565:E3566"/>
    <mergeCell ref="H3565:H3566"/>
    <mergeCell ref="I3565:I3566"/>
    <mergeCell ref="J3565:J3566"/>
    <mergeCell ref="G3587:H3587"/>
    <mergeCell ref="G3588:H3588"/>
    <mergeCell ref="G3589:H3589"/>
    <mergeCell ref="G3590:H3590"/>
    <mergeCell ref="A3591:J3591"/>
    <mergeCell ref="A3592:E3593"/>
    <mergeCell ref="F3592:F3593"/>
    <mergeCell ref="G3592:H3593"/>
    <mergeCell ref="I3592:I3593"/>
    <mergeCell ref="J3592:J3593"/>
    <mergeCell ref="A3585:E3586"/>
    <mergeCell ref="F3585:F3586"/>
    <mergeCell ref="G3585:H3586"/>
    <mergeCell ref="I3585:I3586"/>
    <mergeCell ref="J3585:J3586"/>
    <mergeCell ref="K3585:K3586"/>
    <mergeCell ref="K3578:K3579"/>
    <mergeCell ref="G3580:H3580"/>
    <mergeCell ref="G3581:H3581"/>
    <mergeCell ref="G3582:H3582"/>
    <mergeCell ref="G3583:H3583"/>
    <mergeCell ref="A3584:J3584"/>
    <mergeCell ref="A3606:J3606"/>
    <mergeCell ref="A3607:J3607"/>
    <mergeCell ref="A3608:J3608"/>
    <mergeCell ref="A3611:K3611"/>
    <mergeCell ref="C3612:K3612"/>
    <mergeCell ref="E3613:G3613"/>
    <mergeCell ref="J3613:K3613"/>
    <mergeCell ref="A3599:B3600"/>
    <mergeCell ref="C3599:C3600"/>
    <mergeCell ref="E3599:G3599"/>
    <mergeCell ref="H3599:J3599"/>
    <mergeCell ref="K3599:K3600"/>
    <mergeCell ref="A3605:J3605"/>
    <mergeCell ref="K3592:K3593"/>
    <mergeCell ref="G3594:H3594"/>
    <mergeCell ref="G3595:H3595"/>
    <mergeCell ref="G3596:H3596"/>
    <mergeCell ref="G3597:H3597"/>
    <mergeCell ref="A3598:J3598"/>
    <mergeCell ref="B3631:G3631"/>
    <mergeCell ref="B3632:G3632"/>
    <mergeCell ref="B3633:G3633"/>
    <mergeCell ref="B3634:G3634"/>
    <mergeCell ref="B3635:G3635"/>
    <mergeCell ref="B3636:G3636"/>
    <mergeCell ref="A3628:E3629"/>
    <mergeCell ref="H3628:H3629"/>
    <mergeCell ref="I3628:I3629"/>
    <mergeCell ref="J3628:J3629"/>
    <mergeCell ref="K3628:K3629"/>
    <mergeCell ref="B3630:G3630"/>
    <mergeCell ref="A3616:I3616"/>
    <mergeCell ref="A3617:E3618"/>
    <mergeCell ref="G3617:H3617"/>
    <mergeCell ref="I3617:J3617"/>
    <mergeCell ref="K3617:K3618"/>
    <mergeCell ref="A3627:J3627"/>
    <mergeCell ref="A3648:E3649"/>
    <mergeCell ref="F3648:F3649"/>
    <mergeCell ref="G3648:H3649"/>
    <mergeCell ref="I3648:I3649"/>
    <mergeCell ref="J3648:J3649"/>
    <mergeCell ref="K3648:K3649"/>
    <mergeCell ref="K3641:K3642"/>
    <mergeCell ref="G3643:H3643"/>
    <mergeCell ref="G3644:H3644"/>
    <mergeCell ref="G3645:H3645"/>
    <mergeCell ref="G3646:H3646"/>
    <mergeCell ref="A3647:J3647"/>
    <mergeCell ref="B3637:G3637"/>
    <mergeCell ref="D3638:J3638"/>
    <mergeCell ref="D3639:J3639"/>
    <mergeCell ref="D3640:J3640"/>
    <mergeCell ref="A3641:E3642"/>
    <mergeCell ref="F3641:F3642"/>
    <mergeCell ref="G3641:H3642"/>
    <mergeCell ref="I3641:I3642"/>
    <mergeCell ref="J3641:J3642"/>
    <mergeCell ref="A3662:B3663"/>
    <mergeCell ref="C3662:C3663"/>
    <mergeCell ref="E3662:G3662"/>
    <mergeCell ref="H3662:J3662"/>
    <mergeCell ref="K3662:K3663"/>
    <mergeCell ref="A3668:J3668"/>
    <mergeCell ref="K3655:K3656"/>
    <mergeCell ref="G3657:H3657"/>
    <mergeCell ref="G3658:H3658"/>
    <mergeCell ref="G3659:H3659"/>
    <mergeCell ref="G3660:H3660"/>
    <mergeCell ref="A3661:J3661"/>
    <mergeCell ref="G3650:H3650"/>
    <mergeCell ref="G3651:H3651"/>
    <mergeCell ref="G3652:H3652"/>
    <mergeCell ref="G3653:H3653"/>
    <mergeCell ref="A3654:J3654"/>
    <mergeCell ref="A3655:E3656"/>
    <mergeCell ref="F3655:F3656"/>
    <mergeCell ref="G3655:H3656"/>
    <mergeCell ref="I3655:I3656"/>
    <mergeCell ref="J3655:J3656"/>
    <mergeCell ref="A3691:E3692"/>
    <mergeCell ref="H3691:H3692"/>
    <mergeCell ref="I3691:I3692"/>
    <mergeCell ref="J3691:J3692"/>
    <mergeCell ref="K3691:K3692"/>
    <mergeCell ref="B3693:G3693"/>
    <mergeCell ref="A3679:I3679"/>
    <mergeCell ref="A3680:E3681"/>
    <mergeCell ref="G3680:H3680"/>
    <mergeCell ref="I3680:J3680"/>
    <mergeCell ref="K3680:K3681"/>
    <mergeCell ref="A3690:J3690"/>
    <mergeCell ref="A3669:J3669"/>
    <mergeCell ref="A3670:J3670"/>
    <mergeCell ref="A3671:J3671"/>
    <mergeCell ref="A3674:K3674"/>
    <mergeCell ref="C3675:K3675"/>
    <mergeCell ref="E3676:G3676"/>
    <mergeCell ref="J3676:K3676"/>
    <mergeCell ref="K3704:K3705"/>
    <mergeCell ref="G3706:H3706"/>
    <mergeCell ref="G3707:H3707"/>
    <mergeCell ref="G3708:H3708"/>
    <mergeCell ref="G3709:H3709"/>
    <mergeCell ref="A3710:J3710"/>
    <mergeCell ref="B3700:G3700"/>
    <mergeCell ref="D3701:J3701"/>
    <mergeCell ref="D3702:J3702"/>
    <mergeCell ref="D3703:J3703"/>
    <mergeCell ref="A3704:E3705"/>
    <mergeCell ref="F3704:F3705"/>
    <mergeCell ref="G3704:H3705"/>
    <mergeCell ref="I3704:I3705"/>
    <mergeCell ref="J3704:J3705"/>
    <mergeCell ref="B3694:G3694"/>
    <mergeCell ref="B3695:G3695"/>
    <mergeCell ref="B3696:G3696"/>
    <mergeCell ref="B3697:G3697"/>
    <mergeCell ref="B3698:G3698"/>
    <mergeCell ref="B3699:G3699"/>
    <mergeCell ref="K3718:K3719"/>
    <mergeCell ref="G3720:H3720"/>
    <mergeCell ref="G3721:H3721"/>
    <mergeCell ref="G3722:H3722"/>
    <mergeCell ref="G3723:H3723"/>
    <mergeCell ref="A3724:J3724"/>
    <mergeCell ref="G3713:H3713"/>
    <mergeCell ref="G3714:H3714"/>
    <mergeCell ref="G3715:H3715"/>
    <mergeCell ref="G3716:H3716"/>
    <mergeCell ref="A3717:J3717"/>
    <mergeCell ref="A3718:E3719"/>
    <mergeCell ref="F3718:F3719"/>
    <mergeCell ref="G3718:H3719"/>
    <mergeCell ref="I3718:I3719"/>
    <mergeCell ref="J3718:J3719"/>
    <mergeCell ref="A3711:E3712"/>
    <mergeCell ref="F3711:F3712"/>
    <mergeCell ref="G3711:H3712"/>
    <mergeCell ref="I3711:I3712"/>
    <mergeCell ref="J3711:J3712"/>
    <mergeCell ref="K3711:K3712"/>
    <mergeCell ref="K3754:K3755"/>
    <mergeCell ref="B3756:G3756"/>
    <mergeCell ref="A3742:I3742"/>
    <mergeCell ref="A3743:E3744"/>
    <mergeCell ref="G3743:H3743"/>
    <mergeCell ref="I3743:J3743"/>
    <mergeCell ref="K3743:K3744"/>
    <mergeCell ref="A3753:J3753"/>
    <mergeCell ref="A3732:J3732"/>
    <mergeCell ref="A3733:J3733"/>
    <mergeCell ref="A3734:J3734"/>
    <mergeCell ref="A3737:K3737"/>
    <mergeCell ref="C3738:K3738"/>
    <mergeCell ref="E3739:G3739"/>
    <mergeCell ref="J3739:K3739"/>
    <mergeCell ref="A3725:B3726"/>
    <mergeCell ref="C3725:C3726"/>
    <mergeCell ref="E3725:G3725"/>
    <mergeCell ref="H3725:J3725"/>
    <mergeCell ref="K3725:K3726"/>
    <mergeCell ref="A3731:J3731"/>
    <mergeCell ref="B3763:G3763"/>
    <mergeCell ref="D3764:J3764"/>
    <mergeCell ref="D3765:J3765"/>
    <mergeCell ref="D3766:J3766"/>
    <mergeCell ref="A3767:E3768"/>
    <mergeCell ref="F3767:F3768"/>
    <mergeCell ref="G3767:H3768"/>
    <mergeCell ref="I3767:I3768"/>
    <mergeCell ref="J3767:J3768"/>
    <mergeCell ref="B3757:G3757"/>
    <mergeCell ref="B3758:G3758"/>
    <mergeCell ref="B3759:G3759"/>
    <mergeCell ref="B3760:G3760"/>
    <mergeCell ref="B3761:G3761"/>
    <mergeCell ref="B3762:G3762"/>
    <mergeCell ref="A3754:E3755"/>
    <mergeCell ref="H3754:H3755"/>
    <mergeCell ref="I3754:I3755"/>
    <mergeCell ref="J3754:J3755"/>
    <mergeCell ref="G3776:H3776"/>
    <mergeCell ref="G3777:H3777"/>
    <mergeCell ref="G3778:H3778"/>
    <mergeCell ref="G3779:H3779"/>
    <mergeCell ref="A3780:J3780"/>
    <mergeCell ref="A3781:E3782"/>
    <mergeCell ref="F3781:F3782"/>
    <mergeCell ref="G3781:H3782"/>
    <mergeCell ref="I3781:I3782"/>
    <mergeCell ref="J3781:J3782"/>
    <mergeCell ref="A3774:E3775"/>
    <mergeCell ref="F3774:F3775"/>
    <mergeCell ref="G3774:H3775"/>
    <mergeCell ref="I3774:I3775"/>
    <mergeCell ref="J3774:J3775"/>
    <mergeCell ref="K3774:K3775"/>
    <mergeCell ref="K3767:K3768"/>
    <mergeCell ref="G3769:H3769"/>
    <mergeCell ref="G3770:H3770"/>
    <mergeCell ref="G3771:H3771"/>
    <mergeCell ref="G3772:H3772"/>
    <mergeCell ref="A3773:J3773"/>
    <mergeCell ref="A3795:J3795"/>
    <mergeCell ref="A3796:J3796"/>
    <mergeCell ref="A3797:J3797"/>
    <mergeCell ref="A3800:K3800"/>
    <mergeCell ref="C3801:K3801"/>
    <mergeCell ref="E3802:G3802"/>
    <mergeCell ref="J3802:K3802"/>
    <mergeCell ref="A3788:B3789"/>
    <mergeCell ref="C3788:C3789"/>
    <mergeCell ref="E3788:G3788"/>
    <mergeCell ref="H3788:J3788"/>
    <mergeCell ref="K3788:K3789"/>
    <mergeCell ref="A3794:J3794"/>
    <mergeCell ref="K3781:K3782"/>
    <mergeCell ref="G3783:H3783"/>
    <mergeCell ref="G3784:H3784"/>
    <mergeCell ref="G3785:H3785"/>
    <mergeCell ref="G3786:H3786"/>
    <mergeCell ref="A3787:J3787"/>
    <mergeCell ref="B3820:G3820"/>
    <mergeCell ref="B3821:G3821"/>
    <mergeCell ref="B3822:G3822"/>
    <mergeCell ref="B3823:G3823"/>
    <mergeCell ref="B3824:G3824"/>
    <mergeCell ref="B3825:G3825"/>
    <mergeCell ref="A3817:E3818"/>
    <mergeCell ref="H3817:H3818"/>
    <mergeCell ref="I3817:I3818"/>
    <mergeCell ref="J3817:J3818"/>
    <mergeCell ref="K3817:K3818"/>
    <mergeCell ref="B3819:G3819"/>
    <mergeCell ref="A3805:I3805"/>
    <mergeCell ref="A3806:E3807"/>
    <mergeCell ref="G3806:H3806"/>
    <mergeCell ref="I3806:J3806"/>
    <mergeCell ref="K3806:K3807"/>
    <mergeCell ref="A3816:J3816"/>
    <mergeCell ref="A3837:E3838"/>
    <mergeCell ref="F3837:F3838"/>
    <mergeCell ref="G3837:H3838"/>
    <mergeCell ref="I3837:I3838"/>
    <mergeCell ref="J3837:J3838"/>
    <mergeCell ref="K3837:K3838"/>
    <mergeCell ref="K3830:K3831"/>
    <mergeCell ref="G3832:H3832"/>
    <mergeCell ref="G3833:H3833"/>
    <mergeCell ref="G3834:H3834"/>
    <mergeCell ref="G3835:H3835"/>
    <mergeCell ref="A3836:J3836"/>
    <mergeCell ref="B3826:G3826"/>
    <mergeCell ref="D3827:J3827"/>
    <mergeCell ref="D3828:J3828"/>
    <mergeCell ref="D3829:J3829"/>
    <mergeCell ref="A3830:E3831"/>
    <mergeCell ref="F3830:F3831"/>
    <mergeCell ref="G3830:H3831"/>
    <mergeCell ref="I3830:I3831"/>
    <mergeCell ref="J3830:J3831"/>
    <mergeCell ref="A3851:B3852"/>
    <mergeCell ref="C3851:C3852"/>
    <mergeCell ref="E3851:G3851"/>
    <mergeCell ref="H3851:J3851"/>
    <mergeCell ref="K3851:K3852"/>
    <mergeCell ref="A3857:J3857"/>
    <mergeCell ref="K3844:K3845"/>
    <mergeCell ref="G3846:H3846"/>
    <mergeCell ref="G3847:H3847"/>
    <mergeCell ref="G3848:H3848"/>
    <mergeCell ref="G3849:H3849"/>
    <mergeCell ref="A3850:J3850"/>
    <mergeCell ref="G3839:H3839"/>
    <mergeCell ref="G3840:H3840"/>
    <mergeCell ref="G3841:H3841"/>
    <mergeCell ref="G3842:H3842"/>
    <mergeCell ref="A3843:J3843"/>
    <mergeCell ref="A3844:E3845"/>
    <mergeCell ref="F3844:F3845"/>
    <mergeCell ref="G3844:H3845"/>
    <mergeCell ref="I3844:I3845"/>
    <mergeCell ref="J3844:J3845"/>
    <mergeCell ref="A3880:E3881"/>
    <mergeCell ref="H3880:H3881"/>
    <mergeCell ref="I3880:I3881"/>
    <mergeCell ref="J3880:J3881"/>
    <mergeCell ref="K3880:K3881"/>
    <mergeCell ref="B3882:G3882"/>
    <mergeCell ref="A3868:I3868"/>
    <mergeCell ref="A3869:E3870"/>
    <mergeCell ref="G3869:H3869"/>
    <mergeCell ref="I3869:J3869"/>
    <mergeCell ref="K3869:K3870"/>
    <mergeCell ref="A3879:J3879"/>
    <mergeCell ref="A3858:J3858"/>
    <mergeCell ref="A3859:J3859"/>
    <mergeCell ref="A3860:J3860"/>
    <mergeCell ref="A3863:K3863"/>
    <mergeCell ref="C3864:K3864"/>
    <mergeCell ref="E3865:G3865"/>
    <mergeCell ref="J3865:K3865"/>
    <mergeCell ref="K3893:K3894"/>
    <mergeCell ref="G3895:H3895"/>
    <mergeCell ref="G3896:H3896"/>
    <mergeCell ref="G3897:H3897"/>
    <mergeCell ref="G3898:H3898"/>
    <mergeCell ref="G3899:H3899"/>
    <mergeCell ref="B3889:G3889"/>
    <mergeCell ref="D3890:J3890"/>
    <mergeCell ref="D3891:J3891"/>
    <mergeCell ref="D3892:J3892"/>
    <mergeCell ref="A3893:E3894"/>
    <mergeCell ref="F3893:F3894"/>
    <mergeCell ref="G3893:H3894"/>
    <mergeCell ref="I3893:I3894"/>
    <mergeCell ref="J3893:J3894"/>
    <mergeCell ref="B3883:G3883"/>
    <mergeCell ref="B3884:G3884"/>
    <mergeCell ref="B3885:G3885"/>
    <mergeCell ref="B3886:G3886"/>
    <mergeCell ref="B3887:G3887"/>
    <mergeCell ref="B3888:G3888"/>
    <mergeCell ref="A3909:E3910"/>
    <mergeCell ref="F3909:F3910"/>
    <mergeCell ref="G3909:H3910"/>
    <mergeCell ref="I3909:I3910"/>
    <mergeCell ref="J3909:J3910"/>
    <mergeCell ref="K3909:K3910"/>
    <mergeCell ref="K3902:K3903"/>
    <mergeCell ref="G3904:H3904"/>
    <mergeCell ref="G3905:H3905"/>
    <mergeCell ref="G3906:H3906"/>
    <mergeCell ref="G3907:H3907"/>
    <mergeCell ref="A3908:J3908"/>
    <mergeCell ref="G3900:H3900"/>
    <mergeCell ref="A3901:J3901"/>
    <mergeCell ref="A3902:E3903"/>
    <mergeCell ref="F3902:F3903"/>
    <mergeCell ref="G3902:H3903"/>
    <mergeCell ref="I3902:I3903"/>
    <mergeCell ref="J3902:J3903"/>
    <mergeCell ref="K3945:K3946"/>
    <mergeCell ref="C3929:K3929"/>
    <mergeCell ref="E3930:G3930"/>
    <mergeCell ref="J3930:K3930"/>
    <mergeCell ref="A3933:I3933"/>
    <mergeCell ref="A3934:E3935"/>
    <mergeCell ref="G3934:H3934"/>
    <mergeCell ref="I3934:J3934"/>
    <mergeCell ref="K3934:K3935"/>
    <mergeCell ref="K3916:K3917"/>
    <mergeCell ref="A3922:J3922"/>
    <mergeCell ref="A3923:J3923"/>
    <mergeCell ref="A3924:J3924"/>
    <mergeCell ref="A3925:J3925"/>
    <mergeCell ref="A3928:K3928"/>
    <mergeCell ref="G3911:H3911"/>
    <mergeCell ref="G3912:H3912"/>
    <mergeCell ref="G3913:H3913"/>
    <mergeCell ref="G3914:H3914"/>
    <mergeCell ref="A3915:J3915"/>
    <mergeCell ref="A3916:B3917"/>
    <mergeCell ref="C3916:C3917"/>
    <mergeCell ref="E3916:G3916"/>
    <mergeCell ref="H3916:J3916"/>
    <mergeCell ref="B3954:G3954"/>
    <mergeCell ref="B3950:G3950"/>
    <mergeCell ref="B3955:G3955"/>
    <mergeCell ref="D3956:J3956"/>
    <mergeCell ref="D3957:J3957"/>
    <mergeCell ref="D3958:J3958"/>
    <mergeCell ref="B3947:G3947"/>
    <mergeCell ref="B3948:G3948"/>
    <mergeCell ref="B3949:G3949"/>
    <mergeCell ref="B3951:G3951"/>
    <mergeCell ref="B3952:G3952"/>
    <mergeCell ref="B3953:G3953"/>
    <mergeCell ref="A3944:J3944"/>
    <mergeCell ref="A3945:E3946"/>
    <mergeCell ref="H3945:H3946"/>
    <mergeCell ref="I3945:I3946"/>
    <mergeCell ref="J3945:J3946"/>
    <mergeCell ref="A3967:E3968"/>
    <mergeCell ref="F3967:F3968"/>
    <mergeCell ref="G3967:H3968"/>
    <mergeCell ref="I3967:I3968"/>
    <mergeCell ref="J3967:J3968"/>
    <mergeCell ref="K3967:K3968"/>
    <mergeCell ref="G3961:H3961"/>
    <mergeCell ref="G3962:H3962"/>
    <mergeCell ref="G3963:H3963"/>
    <mergeCell ref="G3964:H3964"/>
    <mergeCell ref="G3965:H3965"/>
    <mergeCell ref="A3966:J3966"/>
    <mergeCell ref="A3959:E3960"/>
    <mergeCell ref="F3959:F3960"/>
    <mergeCell ref="G3959:H3960"/>
    <mergeCell ref="I3959:I3960"/>
    <mergeCell ref="J3959:J3960"/>
    <mergeCell ref="K3959:K3960"/>
    <mergeCell ref="A3981:B3982"/>
    <mergeCell ref="C3981:C3982"/>
    <mergeCell ref="E3981:G3981"/>
    <mergeCell ref="H3981:J3981"/>
    <mergeCell ref="K3981:K3982"/>
    <mergeCell ref="A3987:J3987"/>
    <mergeCell ref="K3974:K3975"/>
    <mergeCell ref="G3976:H3976"/>
    <mergeCell ref="G3977:H3977"/>
    <mergeCell ref="G3978:H3978"/>
    <mergeCell ref="G3979:H3979"/>
    <mergeCell ref="A3980:J3980"/>
    <mergeCell ref="G3969:H3969"/>
    <mergeCell ref="G3970:H3970"/>
    <mergeCell ref="G3971:H3971"/>
    <mergeCell ref="G3972:H3972"/>
    <mergeCell ref="A3973:J3973"/>
    <mergeCell ref="A3974:E3975"/>
    <mergeCell ref="F3974:F3975"/>
    <mergeCell ref="G3974:H3975"/>
    <mergeCell ref="I3974:I3975"/>
    <mergeCell ref="J3974:J3975"/>
    <mergeCell ref="A4010:E4011"/>
    <mergeCell ref="H4010:H4011"/>
    <mergeCell ref="I4010:I4011"/>
    <mergeCell ref="J4010:J4011"/>
    <mergeCell ref="K4010:K4011"/>
    <mergeCell ref="B4012:G4012"/>
    <mergeCell ref="A3998:I3998"/>
    <mergeCell ref="A3999:E4000"/>
    <mergeCell ref="G3999:H3999"/>
    <mergeCell ref="I3999:J3999"/>
    <mergeCell ref="K3999:K4000"/>
    <mergeCell ref="A4009:J4009"/>
    <mergeCell ref="A3988:J3988"/>
    <mergeCell ref="A3989:J3989"/>
    <mergeCell ref="A3990:J3990"/>
    <mergeCell ref="A3993:K3993"/>
    <mergeCell ref="C3994:K3994"/>
    <mergeCell ref="E3995:G3995"/>
    <mergeCell ref="J3995:K3995"/>
    <mergeCell ref="K4024:K4025"/>
    <mergeCell ref="G4026:H4026"/>
    <mergeCell ref="G4027:H4027"/>
    <mergeCell ref="G4028:H4028"/>
    <mergeCell ref="G4029:H4029"/>
    <mergeCell ref="G4030:H4030"/>
    <mergeCell ref="B4015:G4015"/>
    <mergeCell ref="B4020:G4020"/>
    <mergeCell ref="D4021:J4021"/>
    <mergeCell ref="D4022:J4022"/>
    <mergeCell ref="D4023:J4023"/>
    <mergeCell ref="A4024:E4025"/>
    <mergeCell ref="F4024:F4025"/>
    <mergeCell ref="G4024:H4025"/>
    <mergeCell ref="I4024:I4025"/>
    <mergeCell ref="J4024:J4025"/>
    <mergeCell ref="B4013:G4013"/>
    <mergeCell ref="B4014:G4014"/>
    <mergeCell ref="B4016:G4016"/>
    <mergeCell ref="B4017:G4017"/>
    <mergeCell ref="B4018:G4018"/>
    <mergeCell ref="B4019:G4019"/>
    <mergeCell ref="A4039:E4040"/>
    <mergeCell ref="F4039:F4040"/>
    <mergeCell ref="G4039:H4040"/>
    <mergeCell ref="I4039:I4040"/>
    <mergeCell ref="J4039:J4040"/>
    <mergeCell ref="K4039:K4040"/>
    <mergeCell ref="K4032:K4033"/>
    <mergeCell ref="G4034:H4034"/>
    <mergeCell ref="G4035:H4035"/>
    <mergeCell ref="G4036:H4036"/>
    <mergeCell ref="G4037:H4037"/>
    <mergeCell ref="A4038:J4038"/>
    <mergeCell ref="A4031:J4031"/>
    <mergeCell ref="A4032:E4033"/>
    <mergeCell ref="F4032:F4033"/>
    <mergeCell ref="G4032:H4033"/>
    <mergeCell ref="I4032:I4033"/>
    <mergeCell ref="J4032:J4033"/>
    <mergeCell ref="K4075:K4076"/>
    <mergeCell ref="C4059:K4059"/>
    <mergeCell ref="E4060:G4060"/>
    <mergeCell ref="J4060:K4060"/>
    <mergeCell ref="A4063:I4063"/>
    <mergeCell ref="A4064:E4065"/>
    <mergeCell ref="G4064:H4064"/>
    <mergeCell ref="I4064:J4064"/>
    <mergeCell ref="K4064:K4065"/>
    <mergeCell ref="K4046:K4047"/>
    <mergeCell ref="A4052:J4052"/>
    <mergeCell ref="A4053:J4053"/>
    <mergeCell ref="A4054:J4054"/>
    <mergeCell ref="A4055:J4055"/>
    <mergeCell ref="A4058:K4058"/>
    <mergeCell ref="G4041:H4041"/>
    <mergeCell ref="G4042:H4042"/>
    <mergeCell ref="G4043:H4043"/>
    <mergeCell ref="G4044:H4044"/>
    <mergeCell ref="A4045:J4045"/>
    <mergeCell ref="A4046:B4047"/>
    <mergeCell ref="C4046:C4047"/>
    <mergeCell ref="E4046:G4046"/>
    <mergeCell ref="H4046:J4046"/>
    <mergeCell ref="B4083:G4083"/>
    <mergeCell ref="B4084:G4084"/>
    <mergeCell ref="D4085:J4085"/>
    <mergeCell ref="D4086:J4086"/>
    <mergeCell ref="D4087:J4087"/>
    <mergeCell ref="A4088:E4089"/>
    <mergeCell ref="F4088:F4089"/>
    <mergeCell ref="G4088:H4089"/>
    <mergeCell ref="I4088:I4089"/>
    <mergeCell ref="J4088:J4089"/>
    <mergeCell ref="B4077:G4077"/>
    <mergeCell ref="B4078:G4078"/>
    <mergeCell ref="B4079:G4079"/>
    <mergeCell ref="B4080:G4080"/>
    <mergeCell ref="B4081:G4081"/>
    <mergeCell ref="B4082:G4082"/>
    <mergeCell ref="A4074:J4074"/>
    <mergeCell ref="A4075:E4076"/>
    <mergeCell ref="H4075:H4076"/>
    <mergeCell ref="I4075:I4076"/>
    <mergeCell ref="J4075:J4076"/>
    <mergeCell ref="G4097:H4097"/>
    <mergeCell ref="G4098:H4098"/>
    <mergeCell ref="G4099:H4099"/>
    <mergeCell ref="G4100:H4100"/>
    <mergeCell ref="A4101:J4101"/>
    <mergeCell ref="A4102:E4103"/>
    <mergeCell ref="F4102:F4103"/>
    <mergeCell ref="G4102:H4103"/>
    <mergeCell ref="I4102:I4103"/>
    <mergeCell ref="J4102:J4103"/>
    <mergeCell ref="A4095:E4096"/>
    <mergeCell ref="F4095:F4096"/>
    <mergeCell ref="G4095:H4096"/>
    <mergeCell ref="I4095:I4096"/>
    <mergeCell ref="J4095:J4096"/>
    <mergeCell ref="K4095:K4096"/>
    <mergeCell ref="K4088:K4089"/>
    <mergeCell ref="G4090:H4090"/>
    <mergeCell ref="G4091:H4091"/>
    <mergeCell ref="G4092:H4092"/>
    <mergeCell ref="G4093:H4093"/>
    <mergeCell ref="A4094:J4094"/>
    <mergeCell ref="A4116:J4116"/>
    <mergeCell ref="A4117:J4117"/>
    <mergeCell ref="A4118:J4118"/>
    <mergeCell ref="A4121:K4121"/>
    <mergeCell ref="C4122:K4122"/>
    <mergeCell ref="E4123:G4123"/>
    <mergeCell ref="J4123:K4123"/>
    <mergeCell ref="A4109:B4110"/>
    <mergeCell ref="C4109:C4110"/>
    <mergeCell ref="E4109:G4109"/>
    <mergeCell ref="H4109:J4109"/>
    <mergeCell ref="K4109:K4110"/>
    <mergeCell ref="A4115:J4115"/>
    <mergeCell ref="K4102:K4103"/>
    <mergeCell ref="G4104:H4104"/>
    <mergeCell ref="G4105:H4105"/>
    <mergeCell ref="G4106:H4106"/>
    <mergeCell ref="G4107:H4107"/>
    <mergeCell ref="A4108:J4108"/>
    <mergeCell ref="B4141:G4141"/>
    <mergeCell ref="B4142:G4142"/>
    <mergeCell ref="B4143:G4143"/>
    <mergeCell ref="B4144:G4144"/>
    <mergeCell ref="B4145:G4145"/>
    <mergeCell ref="B4146:G4146"/>
    <mergeCell ref="A4138:E4139"/>
    <mergeCell ref="H4138:H4139"/>
    <mergeCell ref="I4138:I4139"/>
    <mergeCell ref="J4138:J4139"/>
    <mergeCell ref="K4138:K4139"/>
    <mergeCell ref="B4140:G4140"/>
    <mergeCell ref="A4126:I4126"/>
    <mergeCell ref="A4127:E4128"/>
    <mergeCell ref="G4127:H4127"/>
    <mergeCell ref="I4127:J4127"/>
    <mergeCell ref="K4127:K4128"/>
    <mergeCell ref="A4137:J4137"/>
    <mergeCell ref="A4158:E4159"/>
    <mergeCell ref="F4158:F4159"/>
    <mergeCell ref="G4158:H4159"/>
    <mergeCell ref="I4158:I4159"/>
    <mergeCell ref="J4158:J4159"/>
    <mergeCell ref="K4158:K4159"/>
    <mergeCell ref="K4151:K4152"/>
    <mergeCell ref="G4153:H4153"/>
    <mergeCell ref="G4154:H4154"/>
    <mergeCell ref="G4155:H4155"/>
    <mergeCell ref="G4156:H4156"/>
    <mergeCell ref="A4157:J4157"/>
    <mergeCell ref="B4147:G4147"/>
    <mergeCell ref="D4148:J4148"/>
    <mergeCell ref="D4149:J4149"/>
    <mergeCell ref="D4150:J4150"/>
    <mergeCell ref="A4151:E4152"/>
    <mergeCell ref="F4151:F4152"/>
    <mergeCell ref="G4151:H4152"/>
    <mergeCell ref="I4151:I4152"/>
    <mergeCell ref="J4151:J4152"/>
    <mergeCell ref="A4172:B4173"/>
    <mergeCell ref="C4172:C4173"/>
    <mergeCell ref="E4172:G4172"/>
    <mergeCell ref="H4172:J4172"/>
    <mergeCell ref="K4172:K4173"/>
    <mergeCell ref="A4178:J4178"/>
    <mergeCell ref="K4165:K4166"/>
    <mergeCell ref="G4167:H4167"/>
    <mergeCell ref="G4168:H4168"/>
    <mergeCell ref="G4169:H4169"/>
    <mergeCell ref="G4170:H4170"/>
    <mergeCell ref="A4171:J4171"/>
    <mergeCell ref="G4160:H4160"/>
    <mergeCell ref="G4161:H4161"/>
    <mergeCell ref="G4162:H4162"/>
    <mergeCell ref="G4163:H4163"/>
    <mergeCell ref="A4164:J4164"/>
    <mergeCell ref="A4165:E4166"/>
    <mergeCell ref="F4165:F4166"/>
    <mergeCell ref="G4165:H4166"/>
    <mergeCell ref="I4165:I4166"/>
    <mergeCell ref="J4165:J4166"/>
    <mergeCell ref="A4201:E4202"/>
    <mergeCell ref="H4201:H4202"/>
    <mergeCell ref="I4201:I4202"/>
    <mergeCell ref="J4201:J4202"/>
    <mergeCell ref="K4201:K4202"/>
    <mergeCell ref="B4203:G4203"/>
    <mergeCell ref="A4189:I4189"/>
    <mergeCell ref="A4190:E4191"/>
    <mergeCell ref="G4190:H4190"/>
    <mergeCell ref="I4190:J4190"/>
    <mergeCell ref="K4190:K4191"/>
    <mergeCell ref="A4200:J4200"/>
    <mergeCell ref="A4179:J4179"/>
    <mergeCell ref="A4180:J4180"/>
    <mergeCell ref="A4181:J4181"/>
    <mergeCell ref="A4184:K4184"/>
    <mergeCell ref="C4185:K4185"/>
    <mergeCell ref="E4186:G4186"/>
    <mergeCell ref="J4186:K4186"/>
    <mergeCell ref="K4215:K4216"/>
    <mergeCell ref="G4217:H4217"/>
    <mergeCell ref="G4218:H4218"/>
    <mergeCell ref="G4219:H4219"/>
    <mergeCell ref="G4220:H4220"/>
    <mergeCell ref="G4221:H4221"/>
    <mergeCell ref="B4206:G4206"/>
    <mergeCell ref="B4211:G4211"/>
    <mergeCell ref="D4212:J4212"/>
    <mergeCell ref="D4213:J4213"/>
    <mergeCell ref="D4214:J4214"/>
    <mergeCell ref="A4215:E4216"/>
    <mergeCell ref="F4215:F4216"/>
    <mergeCell ref="G4215:H4216"/>
    <mergeCell ref="I4215:I4216"/>
    <mergeCell ref="J4215:J4216"/>
    <mergeCell ref="B4204:G4204"/>
    <mergeCell ref="B4205:G4205"/>
    <mergeCell ref="B4207:G4207"/>
    <mergeCell ref="B4208:G4208"/>
    <mergeCell ref="B4209:G4209"/>
    <mergeCell ref="B4210:G4210"/>
    <mergeCell ref="A4230:E4231"/>
    <mergeCell ref="F4230:F4231"/>
    <mergeCell ref="G4230:H4231"/>
    <mergeCell ref="I4230:I4231"/>
    <mergeCell ref="J4230:J4231"/>
    <mergeCell ref="K4230:K4231"/>
    <mergeCell ref="K4223:K4224"/>
    <mergeCell ref="G4225:H4225"/>
    <mergeCell ref="G4226:H4226"/>
    <mergeCell ref="G4227:H4227"/>
    <mergeCell ref="G4228:H4228"/>
    <mergeCell ref="A4229:J4229"/>
    <mergeCell ref="A4222:J4222"/>
    <mergeCell ref="A4223:E4224"/>
    <mergeCell ref="F4223:F4224"/>
    <mergeCell ref="G4223:H4224"/>
    <mergeCell ref="I4223:I4224"/>
    <mergeCell ref="J4223:J4224"/>
    <mergeCell ref="K4266:K4267"/>
    <mergeCell ref="C4250:K4250"/>
    <mergeCell ref="E4251:G4251"/>
    <mergeCell ref="J4251:K4251"/>
    <mergeCell ref="A4254:I4254"/>
    <mergeCell ref="A4255:E4256"/>
    <mergeCell ref="G4255:H4255"/>
    <mergeCell ref="I4255:J4255"/>
    <mergeCell ref="K4255:K4256"/>
    <mergeCell ref="K4237:K4238"/>
    <mergeCell ref="A4243:J4243"/>
    <mergeCell ref="A4244:J4244"/>
    <mergeCell ref="A4245:J4245"/>
    <mergeCell ref="A4246:J4246"/>
    <mergeCell ref="A4249:K4249"/>
    <mergeCell ref="G4232:H4232"/>
    <mergeCell ref="G4233:H4233"/>
    <mergeCell ref="G4234:H4234"/>
    <mergeCell ref="G4235:H4235"/>
    <mergeCell ref="A4236:J4236"/>
    <mergeCell ref="A4237:B4238"/>
    <mergeCell ref="C4237:C4238"/>
    <mergeCell ref="E4237:G4237"/>
    <mergeCell ref="H4237:J4237"/>
    <mergeCell ref="B4274:G4274"/>
    <mergeCell ref="B4275:G4275"/>
    <mergeCell ref="D4276:J4276"/>
    <mergeCell ref="D4277:J4277"/>
    <mergeCell ref="D4278:J4278"/>
    <mergeCell ref="A4279:E4280"/>
    <mergeCell ref="F4279:F4280"/>
    <mergeCell ref="G4279:H4280"/>
    <mergeCell ref="I4279:I4280"/>
    <mergeCell ref="J4279:J4280"/>
    <mergeCell ref="B4268:G4268"/>
    <mergeCell ref="B4269:G4269"/>
    <mergeCell ref="B4270:G4270"/>
    <mergeCell ref="B4271:G4271"/>
    <mergeCell ref="B4272:G4272"/>
    <mergeCell ref="B4273:G4273"/>
    <mergeCell ref="A4265:J4265"/>
    <mergeCell ref="A4266:E4267"/>
    <mergeCell ref="H4266:H4267"/>
    <mergeCell ref="I4266:I4267"/>
    <mergeCell ref="J4266:J4267"/>
    <mergeCell ref="G4288:H4288"/>
    <mergeCell ref="G4289:H4289"/>
    <mergeCell ref="G4290:H4290"/>
    <mergeCell ref="G4291:H4291"/>
    <mergeCell ref="A4292:J4292"/>
    <mergeCell ref="A4293:E4294"/>
    <mergeCell ref="F4293:F4294"/>
    <mergeCell ref="G4293:H4294"/>
    <mergeCell ref="I4293:I4294"/>
    <mergeCell ref="J4293:J4294"/>
    <mergeCell ref="A4286:E4287"/>
    <mergeCell ref="F4286:F4287"/>
    <mergeCell ref="G4286:H4287"/>
    <mergeCell ref="I4286:I4287"/>
    <mergeCell ref="J4286:J4287"/>
    <mergeCell ref="K4286:K4287"/>
    <mergeCell ref="K4279:K4280"/>
    <mergeCell ref="G4281:H4281"/>
    <mergeCell ref="G4282:H4282"/>
    <mergeCell ref="G4283:H4283"/>
    <mergeCell ref="G4284:H4284"/>
    <mergeCell ref="A4285:J4285"/>
    <mergeCell ref="A4307:J4307"/>
    <mergeCell ref="A4308:J4308"/>
    <mergeCell ref="A4309:J4309"/>
    <mergeCell ref="A4312:K4312"/>
    <mergeCell ref="C4313:K4313"/>
    <mergeCell ref="E4314:G4314"/>
    <mergeCell ref="J4314:K4314"/>
    <mergeCell ref="A4300:B4301"/>
    <mergeCell ref="C4300:C4301"/>
    <mergeCell ref="E4300:G4300"/>
    <mergeCell ref="H4300:J4300"/>
    <mergeCell ref="K4300:K4301"/>
    <mergeCell ref="A4306:J4306"/>
    <mergeCell ref="K4293:K4294"/>
    <mergeCell ref="G4295:H4295"/>
    <mergeCell ref="G4296:H4296"/>
    <mergeCell ref="G4297:H4297"/>
    <mergeCell ref="G4298:H4298"/>
    <mergeCell ref="A4299:J4299"/>
    <mergeCell ref="B4332:G4332"/>
    <mergeCell ref="B4333:G4333"/>
    <mergeCell ref="B4334:G4334"/>
    <mergeCell ref="B4335:G4335"/>
    <mergeCell ref="B4336:G4336"/>
    <mergeCell ref="B4337:G4337"/>
    <mergeCell ref="A4329:E4330"/>
    <mergeCell ref="H4329:H4330"/>
    <mergeCell ref="I4329:I4330"/>
    <mergeCell ref="J4329:J4330"/>
    <mergeCell ref="K4329:K4330"/>
    <mergeCell ref="B4331:G4331"/>
    <mergeCell ref="A4317:I4317"/>
    <mergeCell ref="A4318:E4319"/>
    <mergeCell ref="G4318:H4318"/>
    <mergeCell ref="I4318:J4318"/>
    <mergeCell ref="K4318:K4319"/>
    <mergeCell ref="A4328:J4328"/>
    <mergeCell ref="A4349:E4350"/>
    <mergeCell ref="F4349:F4350"/>
    <mergeCell ref="G4349:H4350"/>
    <mergeCell ref="I4349:I4350"/>
    <mergeCell ref="J4349:J4350"/>
    <mergeCell ref="K4349:K4350"/>
    <mergeCell ref="K4342:K4343"/>
    <mergeCell ref="G4344:H4344"/>
    <mergeCell ref="G4345:H4345"/>
    <mergeCell ref="G4346:H4346"/>
    <mergeCell ref="G4347:H4347"/>
    <mergeCell ref="A4348:J4348"/>
    <mergeCell ref="B4338:G4338"/>
    <mergeCell ref="D4339:J4339"/>
    <mergeCell ref="D4340:J4340"/>
    <mergeCell ref="D4341:J4341"/>
    <mergeCell ref="A4342:E4343"/>
    <mergeCell ref="F4342:F4343"/>
    <mergeCell ref="G4342:H4343"/>
    <mergeCell ref="I4342:I4343"/>
    <mergeCell ref="J4342:J4343"/>
    <mergeCell ref="A4363:B4364"/>
    <mergeCell ref="C4363:C4364"/>
    <mergeCell ref="E4363:G4363"/>
    <mergeCell ref="H4363:J4363"/>
    <mergeCell ref="K4363:K4364"/>
    <mergeCell ref="A4369:J4369"/>
    <mergeCell ref="K4356:K4357"/>
    <mergeCell ref="G4358:H4358"/>
    <mergeCell ref="G4359:H4359"/>
    <mergeCell ref="G4360:H4360"/>
    <mergeCell ref="G4361:H4361"/>
    <mergeCell ref="A4362:J4362"/>
    <mergeCell ref="G4351:H4351"/>
    <mergeCell ref="G4352:H4352"/>
    <mergeCell ref="G4353:H4353"/>
    <mergeCell ref="G4354:H4354"/>
    <mergeCell ref="A4355:J4355"/>
    <mergeCell ref="A4356:E4357"/>
    <mergeCell ref="F4356:F4357"/>
    <mergeCell ref="G4356:H4357"/>
    <mergeCell ref="I4356:I4357"/>
    <mergeCell ref="J4356:J4357"/>
    <mergeCell ref="A4392:E4393"/>
    <mergeCell ref="H4392:H4393"/>
    <mergeCell ref="I4392:I4393"/>
    <mergeCell ref="J4392:J4393"/>
    <mergeCell ref="K4392:K4393"/>
    <mergeCell ref="B4394:G4394"/>
    <mergeCell ref="A4380:I4380"/>
    <mergeCell ref="A4381:E4382"/>
    <mergeCell ref="G4381:H4381"/>
    <mergeCell ref="I4381:J4381"/>
    <mergeCell ref="K4381:K4382"/>
    <mergeCell ref="A4391:J4391"/>
    <mergeCell ref="A4370:J4370"/>
    <mergeCell ref="A4371:J4371"/>
    <mergeCell ref="A4372:J4372"/>
    <mergeCell ref="A4375:K4375"/>
    <mergeCell ref="C4376:K4376"/>
    <mergeCell ref="E4377:G4377"/>
    <mergeCell ref="J4377:K4377"/>
    <mergeCell ref="K4405:K4406"/>
    <mergeCell ref="G4407:H4407"/>
    <mergeCell ref="G4408:H4408"/>
    <mergeCell ref="G4409:H4409"/>
    <mergeCell ref="G4410:H4410"/>
    <mergeCell ref="A4411:J4411"/>
    <mergeCell ref="B4401:G4401"/>
    <mergeCell ref="D4402:J4402"/>
    <mergeCell ref="D4403:J4403"/>
    <mergeCell ref="D4404:J4404"/>
    <mergeCell ref="A4405:E4406"/>
    <mergeCell ref="F4405:F4406"/>
    <mergeCell ref="G4405:H4406"/>
    <mergeCell ref="I4405:I4406"/>
    <mergeCell ref="J4405:J4406"/>
    <mergeCell ref="B4395:G4395"/>
    <mergeCell ref="B4396:G4396"/>
    <mergeCell ref="B4397:G4397"/>
    <mergeCell ref="B4398:G4398"/>
    <mergeCell ref="B4399:G4399"/>
    <mergeCell ref="B4400:G4400"/>
    <mergeCell ref="K4419:K4420"/>
    <mergeCell ref="G4421:H4421"/>
    <mergeCell ref="G4422:H4422"/>
    <mergeCell ref="G4423:H4423"/>
    <mergeCell ref="G4424:H4424"/>
    <mergeCell ref="A4425:J4425"/>
    <mergeCell ref="G4414:H4414"/>
    <mergeCell ref="G4415:H4415"/>
    <mergeCell ref="G4416:H4416"/>
    <mergeCell ref="G4417:H4417"/>
    <mergeCell ref="A4418:J4418"/>
    <mergeCell ref="A4419:E4420"/>
    <mergeCell ref="F4419:F4420"/>
    <mergeCell ref="G4419:H4420"/>
    <mergeCell ref="I4419:I4420"/>
    <mergeCell ref="J4419:J4420"/>
    <mergeCell ref="A4412:E4413"/>
    <mergeCell ref="F4412:F4413"/>
    <mergeCell ref="G4412:H4413"/>
    <mergeCell ref="I4412:I4413"/>
    <mergeCell ref="J4412:J4413"/>
    <mergeCell ref="K4412:K4413"/>
    <mergeCell ref="K4455:K4456"/>
    <mergeCell ref="B4457:G4457"/>
    <mergeCell ref="A4443:I4443"/>
    <mergeCell ref="A4444:E4445"/>
    <mergeCell ref="G4444:H4444"/>
    <mergeCell ref="I4444:J4444"/>
    <mergeCell ref="K4444:K4445"/>
    <mergeCell ref="A4454:J4454"/>
    <mergeCell ref="A4433:J4433"/>
    <mergeCell ref="A4434:J4434"/>
    <mergeCell ref="A4435:J4435"/>
    <mergeCell ref="A4438:K4438"/>
    <mergeCell ref="C4439:K4439"/>
    <mergeCell ref="E4440:G4440"/>
    <mergeCell ref="J4440:K4440"/>
    <mergeCell ref="A4426:B4427"/>
    <mergeCell ref="C4426:C4427"/>
    <mergeCell ref="E4426:G4426"/>
    <mergeCell ref="H4426:J4426"/>
    <mergeCell ref="K4426:K4427"/>
    <mergeCell ref="A4432:J4432"/>
    <mergeCell ref="B4464:G4464"/>
    <mergeCell ref="D4465:J4465"/>
    <mergeCell ref="D4466:J4466"/>
    <mergeCell ref="D4467:J4467"/>
    <mergeCell ref="A4468:E4469"/>
    <mergeCell ref="F4468:F4469"/>
    <mergeCell ref="G4468:H4469"/>
    <mergeCell ref="I4468:I4469"/>
    <mergeCell ref="J4468:J4469"/>
    <mergeCell ref="B4458:G4458"/>
    <mergeCell ref="B4459:G4459"/>
    <mergeCell ref="B4460:G4460"/>
    <mergeCell ref="B4461:G4461"/>
    <mergeCell ref="B4462:G4462"/>
    <mergeCell ref="B4463:G4463"/>
    <mergeCell ref="A4455:E4456"/>
    <mergeCell ref="H4455:H4456"/>
    <mergeCell ref="I4455:I4456"/>
    <mergeCell ref="J4455:J4456"/>
    <mergeCell ref="G4477:H4477"/>
    <mergeCell ref="G4478:H4478"/>
    <mergeCell ref="G4479:H4479"/>
    <mergeCell ref="G4480:H4480"/>
    <mergeCell ref="A4481:J4481"/>
    <mergeCell ref="A4482:E4483"/>
    <mergeCell ref="F4482:F4483"/>
    <mergeCell ref="G4482:H4483"/>
    <mergeCell ref="I4482:I4483"/>
    <mergeCell ref="J4482:J4483"/>
    <mergeCell ref="A4475:E4476"/>
    <mergeCell ref="F4475:F4476"/>
    <mergeCell ref="G4475:H4476"/>
    <mergeCell ref="I4475:I4476"/>
    <mergeCell ref="J4475:J4476"/>
    <mergeCell ref="K4475:K4476"/>
    <mergeCell ref="K4468:K4469"/>
    <mergeCell ref="G4470:H4470"/>
    <mergeCell ref="G4471:H4471"/>
    <mergeCell ref="G4472:H4472"/>
    <mergeCell ref="G4473:H4473"/>
    <mergeCell ref="A4474:J4474"/>
    <mergeCell ref="A4496:J4496"/>
    <mergeCell ref="A4497:J4497"/>
    <mergeCell ref="A4498:J4498"/>
    <mergeCell ref="A4501:K4501"/>
    <mergeCell ref="C4502:K4502"/>
    <mergeCell ref="E4503:G4503"/>
    <mergeCell ref="J4503:K4503"/>
    <mergeCell ref="A4489:B4490"/>
    <mergeCell ref="C4489:C4490"/>
    <mergeCell ref="E4489:G4489"/>
    <mergeCell ref="H4489:J4489"/>
    <mergeCell ref="K4489:K4490"/>
    <mergeCell ref="A4495:J4495"/>
    <mergeCell ref="K4482:K4483"/>
    <mergeCell ref="G4484:H4484"/>
    <mergeCell ref="G4485:H4485"/>
    <mergeCell ref="G4486:H4486"/>
    <mergeCell ref="G4487:H4487"/>
    <mergeCell ref="A4488:J4488"/>
    <mergeCell ref="B4521:G4521"/>
    <mergeCell ref="B4522:G4522"/>
    <mergeCell ref="B4523:G4523"/>
    <mergeCell ref="B4524:G4524"/>
    <mergeCell ref="B4525:G4525"/>
    <mergeCell ref="B4526:G4526"/>
    <mergeCell ref="A4518:E4519"/>
    <mergeCell ref="H4518:H4519"/>
    <mergeCell ref="I4518:I4519"/>
    <mergeCell ref="J4518:J4519"/>
    <mergeCell ref="K4518:K4519"/>
    <mergeCell ref="B4520:G4520"/>
    <mergeCell ref="A4506:I4506"/>
    <mergeCell ref="A4507:E4508"/>
    <mergeCell ref="G4507:H4507"/>
    <mergeCell ref="I4507:J4507"/>
    <mergeCell ref="K4507:K4508"/>
    <mergeCell ref="A4517:J4517"/>
    <mergeCell ref="A4538:E4539"/>
    <mergeCell ref="F4538:F4539"/>
    <mergeCell ref="G4538:H4539"/>
    <mergeCell ref="I4538:I4539"/>
    <mergeCell ref="J4538:J4539"/>
    <mergeCell ref="K4538:K4539"/>
    <mergeCell ref="K4531:K4532"/>
    <mergeCell ref="G4533:H4533"/>
    <mergeCell ref="G4534:H4534"/>
    <mergeCell ref="G4535:H4535"/>
    <mergeCell ref="G4536:H4536"/>
    <mergeCell ref="A4537:J4537"/>
    <mergeCell ref="B4527:G4527"/>
    <mergeCell ref="D4528:J4528"/>
    <mergeCell ref="D4529:J4529"/>
    <mergeCell ref="D4530:J4530"/>
    <mergeCell ref="A4531:E4532"/>
    <mergeCell ref="F4531:F4532"/>
    <mergeCell ref="G4531:H4532"/>
    <mergeCell ref="I4531:I4532"/>
    <mergeCell ref="J4531:J4532"/>
    <mergeCell ref="A4552:B4553"/>
    <mergeCell ref="C4552:C4553"/>
    <mergeCell ref="E4552:G4552"/>
    <mergeCell ref="H4552:J4552"/>
    <mergeCell ref="K4552:K4553"/>
    <mergeCell ref="A4558:J4558"/>
    <mergeCell ref="K4545:K4546"/>
    <mergeCell ref="G4547:H4547"/>
    <mergeCell ref="G4548:H4548"/>
    <mergeCell ref="G4549:H4549"/>
    <mergeCell ref="G4550:H4550"/>
    <mergeCell ref="A4551:J4551"/>
    <mergeCell ref="G4540:H4540"/>
    <mergeCell ref="G4541:H4541"/>
    <mergeCell ref="G4542:H4542"/>
    <mergeCell ref="G4543:H4543"/>
    <mergeCell ref="A4544:J4544"/>
    <mergeCell ref="A4545:E4546"/>
    <mergeCell ref="F4545:F4546"/>
    <mergeCell ref="G4545:H4546"/>
    <mergeCell ref="I4545:I4546"/>
    <mergeCell ref="J4545:J4546"/>
    <mergeCell ref="A4581:E4582"/>
    <mergeCell ref="H4581:H4582"/>
    <mergeCell ref="I4581:I4582"/>
    <mergeCell ref="J4581:J4582"/>
    <mergeCell ref="K4581:K4582"/>
    <mergeCell ref="B4583:G4583"/>
    <mergeCell ref="A4569:I4569"/>
    <mergeCell ref="A4570:E4571"/>
    <mergeCell ref="G4570:H4570"/>
    <mergeCell ref="I4570:J4570"/>
    <mergeCell ref="K4570:K4571"/>
    <mergeCell ref="A4580:J4580"/>
    <mergeCell ref="A4559:J4559"/>
    <mergeCell ref="A4560:J4560"/>
    <mergeCell ref="A4561:J4561"/>
    <mergeCell ref="A4564:K4564"/>
    <mergeCell ref="C4565:K4565"/>
    <mergeCell ref="E4566:G4566"/>
    <mergeCell ref="J4566:K4566"/>
    <mergeCell ref="K4594:K4595"/>
    <mergeCell ref="G4596:H4596"/>
    <mergeCell ref="G4597:H4597"/>
    <mergeCell ref="G4598:H4598"/>
    <mergeCell ref="G4599:H4599"/>
    <mergeCell ref="A4600:J4600"/>
    <mergeCell ref="B4590:G4590"/>
    <mergeCell ref="D4591:J4591"/>
    <mergeCell ref="D4592:J4592"/>
    <mergeCell ref="D4593:J4593"/>
    <mergeCell ref="A4594:E4595"/>
    <mergeCell ref="F4594:F4595"/>
    <mergeCell ref="G4594:H4595"/>
    <mergeCell ref="I4594:I4595"/>
    <mergeCell ref="J4594:J4595"/>
    <mergeCell ref="B4584:G4584"/>
    <mergeCell ref="B4585:G4585"/>
    <mergeCell ref="B4586:G4586"/>
    <mergeCell ref="B4587:G4587"/>
    <mergeCell ref="B4588:G4588"/>
    <mergeCell ref="B4589:G4589"/>
    <mergeCell ref="K4608:K4609"/>
    <mergeCell ref="G4610:H4610"/>
    <mergeCell ref="G4611:H4611"/>
    <mergeCell ref="G4612:H4612"/>
    <mergeCell ref="G4613:H4613"/>
    <mergeCell ref="A4614:J4614"/>
    <mergeCell ref="G4603:H4603"/>
    <mergeCell ref="G4604:H4604"/>
    <mergeCell ref="G4605:H4605"/>
    <mergeCell ref="G4606:H4606"/>
    <mergeCell ref="A4607:J4607"/>
    <mergeCell ref="A4608:E4609"/>
    <mergeCell ref="F4608:F4609"/>
    <mergeCell ref="G4608:H4609"/>
    <mergeCell ref="I4608:I4609"/>
    <mergeCell ref="J4608:J4609"/>
    <mergeCell ref="A4601:E4602"/>
    <mergeCell ref="F4601:F4602"/>
    <mergeCell ref="G4601:H4602"/>
    <mergeCell ref="I4601:I4602"/>
    <mergeCell ref="J4601:J4602"/>
    <mergeCell ref="K4601:K4602"/>
    <mergeCell ref="K4644:K4645"/>
    <mergeCell ref="B4646:G4646"/>
    <mergeCell ref="A4632:I4632"/>
    <mergeCell ref="A4633:E4634"/>
    <mergeCell ref="G4633:H4633"/>
    <mergeCell ref="I4633:J4633"/>
    <mergeCell ref="K4633:K4634"/>
    <mergeCell ref="A4643:J4643"/>
    <mergeCell ref="A4622:J4622"/>
    <mergeCell ref="A4623:J4623"/>
    <mergeCell ref="A4624:J4624"/>
    <mergeCell ref="A4627:K4627"/>
    <mergeCell ref="C4628:K4628"/>
    <mergeCell ref="E4629:G4629"/>
    <mergeCell ref="J4629:K4629"/>
    <mergeCell ref="A4615:B4616"/>
    <mergeCell ref="C4615:C4616"/>
    <mergeCell ref="E4615:G4615"/>
    <mergeCell ref="H4615:J4615"/>
    <mergeCell ref="K4615:K4616"/>
    <mergeCell ref="A4621:J4621"/>
    <mergeCell ref="B4653:G4653"/>
    <mergeCell ref="D4654:J4654"/>
    <mergeCell ref="D4655:J4655"/>
    <mergeCell ref="D4656:J4656"/>
    <mergeCell ref="A4657:E4658"/>
    <mergeCell ref="F4657:F4658"/>
    <mergeCell ref="G4657:H4658"/>
    <mergeCell ref="I4657:I4658"/>
    <mergeCell ref="J4657:J4658"/>
    <mergeCell ref="B4647:G4647"/>
    <mergeCell ref="B4648:G4648"/>
    <mergeCell ref="B4649:G4649"/>
    <mergeCell ref="B4650:G4650"/>
    <mergeCell ref="B4651:G4651"/>
    <mergeCell ref="B4652:G4652"/>
    <mergeCell ref="A4644:E4645"/>
    <mergeCell ref="H4644:H4645"/>
    <mergeCell ref="I4644:I4645"/>
    <mergeCell ref="J4644:J4645"/>
    <mergeCell ref="G4666:H4666"/>
    <mergeCell ref="G4667:H4667"/>
    <mergeCell ref="G4668:H4668"/>
    <mergeCell ref="G4669:H4669"/>
    <mergeCell ref="A4670:J4670"/>
    <mergeCell ref="A4671:E4672"/>
    <mergeCell ref="F4671:F4672"/>
    <mergeCell ref="G4671:H4672"/>
    <mergeCell ref="I4671:I4672"/>
    <mergeCell ref="J4671:J4672"/>
    <mergeCell ref="A4664:E4665"/>
    <mergeCell ref="F4664:F4665"/>
    <mergeCell ref="G4664:H4665"/>
    <mergeCell ref="I4664:I4665"/>
    <mergeCell ref="J4664:J4665"/>
    <mergeCell ref="K4664:K4665"/>
    <mergeCell ref="K4657:K4658"/>
    <mergeCell ref="G4659:H4659"/>
    <mergeCell ref="G4660:H4660"/>
    <mergeCell ref="G4661:H4661"/>
    <mergeCell ref="G4662:H4662"/>
    <mergeCell ref="A4663:J4663"/>
    <mergeCell ref="A4685:J4685"/>
    <mergeCell ref="A4686:J4686"/>
    <mergeCell ref="A4687:J4687"/>
    <mergeCell ref="A4690:K4690"/>
    <mergeCell ref="C4691:K4691"/>
    <mergeCell ref="E4692:G4692"/>
    <mergeCell ref="J4692:K4692"/>
    <mergeCell ref="A4678:B4679"/>
    <mergeCell ref="C4678:C4679"/>
    <mergeCell ref="E4678:G4678"/>
    <mergeCell ref="H4678:J4678"/>
    <mergeCell ref="K4678:K4679"/>
    <mergeCell ref="A4684:J4684"/>
    <mergeCell ref="K4671:K4672"/>
    <mergeCell ref="G4673:H4673"/>
    <mergeCell ref="G4674:H4674"/>
    <mergeCell ref="G4675:H4675"/>
    <mergeCell ref="G4676:H4676"/>
    <mergeCell ref="A4677:J4677"/>
    <mergeCell ref="B4710:G4710"/>
    <mergeCell ref="B4711:G4711"/>
    <mergeCell ref="B4712:G4712"/>
    <mergeCell ref="B4713:G4713"/>
    <mergeCell ref="B4714:G4714"/>
    <mergeCell ref="B4715:G4715"/>
    <mergeCell ref="A4707:E4708"/>
    <mergeCell ref="H4707:H4708"/>
    <mergeCell ref="I4707:I4708"/>
    <mergeCell ref="J4707:J4708"/>
    <mergeCell ref="K4707:K4708"/>
    <mergeCell ref="B4709:G4709"/>
    <mergeCell ref="A4695:I4695"/>
    <mergeCell ref="A4696:E4697"/>
    <mergeCell ref="G4696:H4696"/>
    <mergeCell ref="I4696:J4696"/>
    <mergeCell ref="K4696:K4697"/>
    <mergeCell ref="A4706:J4706"/>
    <mergeCell ref="A4727:E4728"/>
    <mergeCell ref="F4727:F4728"/>
    <mergeCell ref="G4727:H4728"/>
    <mergeCell ref="I4727:I4728"/>
    <mergeCell ref="J4727:J4728"/>
    <mergeCell ref="K4727:K4728"/>
    <mergeCell ref="K4720:K4721"/>
    <mergeCell ref="G4722:H4722"/>
    <mergeCell ref="G4723:H4723"/>
    <mergeCell ref="G4724:H4724"/>
    <mergeCell ref="G4725:H4725"/>
    <mergeCell ref="A4726:J4726"/>
    <mergeCell ref="B4716:G4716"/>
    <mergeCell ref="D4717:J4717"/>
    <mergeCell ref="D4718:J4718"/>
    <mergeCell ref="D4719:J4719"/>
    <mergeCell ref="A4720:E4721"/>
    <mergeCell ref="F4720:F4721"/>
    <mergeCell ref="G4720:H4721"/>
    <mergeCell ref="I4720:I4721"/>
    <mergeCell ref="J4720:J4721"/>
    <mergeCell ref="A4741:B4742"/>
    <mergeCell ref="C4741:C4742"/>
    <mergeCell ref="E4741:G4741"/>
    <mergeCell ref="H4741:J4741"/>
    <mergeCell ref="K4741:K4742"/>
    <mergeCell ref="A4747:J4747"/>
    <mergeCell ref="K4734:K4735"/>
    <mergeCell ref="G4736:H4736"/>
    <mergeCell ref="G4737:H4737"/>
    <mergeCell ref="G4738:H4738"/>
    <mergeCell ref="G4739:H4739"/>
    <mergeCell ref="A4740:J4740"/>
    <mergeCell ref="G4729:H4729"/>
    <mergeCell ref="G4730:H4730"/>
    <mergeCell ref="G4731:H4731"/>
    <mergeCell ref="G4732:H4732"/>
    <mergeCell ref="A4733:J4733"/>
    <mergeCell ref="A4734:E4735"/>
    <mergeCell ref="F4734:F4735"/>
    <mergeCell ref="G4734:H4735"/>
    <mergeCell ref="I4734:I4735"/>
    <mergeCell ref="J4734:J4735"/>
    <mergeCell ref="A4770:E4771"/>
    <mergeCell ref="H4770:H4771"/>
    <mergeCell ref="I4770:I4771"/>
    <mergeCell ref="J4770:J4771"/>
    <mergeCell ref="K4770:K4771"/>
    <mergeCell ref="B4772:G4772"/>
    <mergeCell ref="A4758:I4758"/>
    <mergeCell ref="A4759:E4760"/>
    <mergeCell ref="G4759:H4759"/>
    <mergeCell ref="I4759:J4759"/>
    <mergeCell ref="K4759:K4760"/>
    <mergeCell ref="A4769:J4769"/>
    <mergeCell ref="A4748:J4748"/>
    <mergeCell ref="A4749:J4749"/>
    <mergeCell ref="A4750:J4750"/>
    <mergeCell ref="A4753:K4753"/>
    <mergeCell ref="C4754:K4754"/>
    <mergeCell ref="E4755:G4755"/>
    <mergeCell ref="J4755:K4755"/>
    <mergeCell ref="K4784:K4785"/>
    <mergeCell ref="G4786:H4786"/>
    <mergeCell ref="G4787:H4787"/>
    <mergeCell ref="G4788:H4788"/>
    <mergeCell ref="G4789:H4789"/>
    <mergeCell ref="A4790:J4790"/>
    <mergeCell ref="B4775:G4775"/>
    <mergeCell ref="B4780:G4780"/>
    <mergeCell ref="D4781:J4781"/>
    <mergeCell ref="D4782:J4782"/>
    <mergeCell ref="D4783:J4783"/>
    <mergeCell ref="A4784:E4785"/>
    <mergeCell ref="F4784:F4785"/>
    <mergeCell ref="G4784:H4785"/>
    <mergeCell ref="I4784:I4785"/>
    <mergeCell ref="J4784:J4785"/>
    <mergeCell ref="B4773:G4773"/>
    <mergeCell ref="B4774:G4774"/>
    <mergeCell ref="B4776:G4776"/>
    <mergeCell ref="B4777:G4777"/>
    <mergeCell ref="B4778:G4778"/>
    <mergeCell ref="B4779:G4779"/>
    <mergeCell ref="K4798:K4799"/>
    <mergeCell ref="G4800:H4800"/>
    <mergeCell ref="G4801:H4801"/>
    <mergeCell ref="G4802:H4802"/>
    <mergeCell ref="G4803:H4803"/>
    <mergeCell ref="A4804:J4804"/>
    <mergeCell ref="G4793:H4793"/>
    <mergeCell ref="G4794:H4794"/>
    <mergeCell ref="G4795:H4795"/>
    <mergeCell ref="G4796:H4796"/>
    <mergeCell ref="A4797:J4797"/>
    <mergeCell ref="A4798:E4799"/>
    <mergeCell ref="F4798:F4799"/>
    <mergeCell ref="G4798:H4799"/>
    <mergeCell ref="I4798:I4799"/>
    <mergeCell ref="J4798:J4799"/>
    <mergeCell ref="A4791:E4792"/>
    <mergeCell ref="F4791:F4792"/>
    <mergeCell ref="G4791:H4792"/>
    <mergeCell ref="I4791:I4792"/>
    <mergeCell ref="J4791:J4792"/>
    <mergeCell ref="K4791:K4792"/>
    <mergeCell ref="A4822:I4822"/>
    <mergeCell ref="A4823:E4824"/>
    <mergeCell ref="G4823:H4823"/>
    <mergeCell ref="I4823:J4823"/>
    <mergeCell ref="K4823:K4824"/>
    <mergeCell ref="A4833:J4833"/>
    <mergeCell ref="A4812:J4812"/>
    <mergeCell ref="A4813:J4813"/>
    <mergeCell ref="A4814:J4814"/>
    <mergeCell ref="A4817:K4817"/>
    <mergeCell ref="C4818:K4818"/>
    <mergeCell ref="E4819:G4819"/>
    <mergeCell ref="J4819:K4819"/>
    <mergeCell ref="A4805:B4806"/>
    <mergeCell ref="C4805:C4806"/>
    <mergeCell ref="E4805:G4805"/>
    <mergeCell ref="H4805:J4805"/>
    <mergeCell ref="K4805:K4806"/>
    <mergeCell ref="A4811:J4811"/>
    <mergeCell ref="D4846:J4846"/>
    <mergeCell ref="A4847:E4848"/>
    <mergeCell ref="F4847:F4848"/>
    <mergeCell ref="G4847:H4848"/>
    <mergeCell ref="I4847:I4848"/>
    <mergeCell ref="J4847:J4848"/>
    <mergeCell ref="B4837:G4837"/>
    <mergeCell ref="B4838:G4838"/>
    <mergeCell ref="B4839:G4839"/>
    <mergeCell ref="B4840:G4840"/>
    <mergeCell ref="B4841:G4841"/>
    <mergeCell ref="B4842:G4842"/>
    <mergeCell ref="A4834:E4835"/>
    <mergeCell ref="H4834:H4835"/>
    <mergeCell ref="I4834:I4835"/>
    <mergeCell ref="J4834:J4835"/>
    <mergeCell ref="K4834:K4835"/>
    <mergeCell ref="B4836:G4836"/>
    <mergeCell ref="A1:K1"/>
    <mergeCell ref="C2:K2"/>
    <mergeCell ref="E3:G3"/>
    <mergeCell ref="J3:K3"/>
    <mergeCell ref="A6:I6"/>
    <mergeCell ref="A7:E8"/>
    <mergeCell ref="G7:H7"/>
    <mergeCell ref="I7:J7"/>
    <mergeCell ref="K7:K8"/>
    <mergeCell ref="A17:J17"/>
    <mergeCell ref="A18:E19"/>
    <mergeCell ref="H18:H19"/>
    <mergeCell ref="I18:I19"/>
    <mergeCell ref="J18:J19"/>
    <mergeCell ref="K18:K19"/>
    <mergeCell ref="B20:G20"/>
    <mergeCell ref="G31:H32"/>
    <mergeCell ref="I31:I32"/>
    <mergeCell ref="J31:J32"/>
    <mergeCell ref="K31:K32"/>
    <mergeCell ref="B21:G21"/>
    <mergeCell ref="B22:G22"/>
    <mergeCell ref="B23:G23"/>
    <mergeCell ref="B24:G24"/>
    <mergeCell ref="B25:G25"/>
    <mergeCell ref="B26:G26"/>
    <mergeCell ref="B27:G27"/>
    <mergeCell ref="D28:J28"/>
    <mergeCell ref="D29:J29"/>
    <mergeCell ref="D30:J30"/>
    <mergeCell ref="A31:E32"/>
    <mergeCell ref="F31:F32"/>
    <mergeCell ref="G33:H33"/>
    <mergeCell ref="G34:H34"/>
    <mergeCell ref="G35:H35"/>
    <mergeCell ref="G36:H36"/>
    <mergeCell ref="A37:J37"/>
    <mergeCell ref="A38:E39"/>
    <mergeCell ref="F38:F39"/>
    <mergeCell ref="G38:H39"/>
    <mergeCell ref="I38:I39"/>
    <mergeCell ref="J38:J39"/>
    <mergeCell ref="K38:K39"/>
    <mergeCell ref="G40:H40"/>
    <mergeCell ref="G41:H41"/>
    <mergeCell ref="G42:H42"/>
    <mergeCell ref="G43:H43"/>
    <mergeCell ref="A44:J44"/>
    <mergeCell ref="A45:E46"/>
    <mergeCell ref="F45:F46"/>
    <mergeCell ref="G45:H46"/>
    <mergeCell ref="I45:I46"/>
    <mergeCell ref="J45:J46"/>
    <mergeCell ref="K45:K46"/>
    <mergeCell ref="G47:H47"/>
    <mergeCell ref="G48:H48"/>
    <mergeCell ref="G49:H49"/>
    <mergeCell ref="G50:H50"/>
    <mergeCell ref="A51:J51"/>
    <mergeCell ref="A52:B53"/>
    <mergeCell ref="C52:C53"/>
    <mergeCell ref="E52:G52"/>
    <mergeCell ref="H52:J52"/>
    <mergeCell ref="K52:K53"/>
    <mergeCell ref="A58:J58"/>
    <mergeCell ref="A59:J59"/>
    <mergeCell ref="A60:J60"/>
    <mergeCell ref="A61:J61"/>
    <mergeCell ref="A64:K64"/>
    <mergeCell ref="C65:K65"/>
    <mergeCell ref="E66:G66"/>
    <mergeCell ref="J66:K66"/>
    <mergeCell ref="A69:I69"/>
    <mergeCell ref="A70:E71"/>
    <mergeCell ref="G70:H70"/>
    <mergeCell ref="I70:J70"/>
    <mergeCell ref="K70:K71"/>
    <mergeCell ref="A80:J80"/>
    <mergeCell ref="A81:E82"/>
    <mergeCell ref="H81:H82"/>
    <mergeCell ref="I81:I82"/>
    <mergeCell ref="J81:J82"/>
    <mergeCell ref="K81:K82"/>
    <mergeCell ref="B83:G83"/>
    <mergeCell ref="B84:G84"/>
    <mergeCell ref="B85:G85"/>
    <mergeCell ref="B86:G86"/>
    <mergeCell ref="B87:G87"/>
    <mergeCell ref="B88:G88"/>
    <mergeCell ref="B89:G89"/>
    <mergeCell ref="B90:G90"/>
    <mergeCell ref="D91:J91"/>
    <mergeCell ref="D92:J92"/>
    <mergeCell ref="D93:J93"/>
    <mergeCell ref="A94:E95"/>
    <mergeCell ref="F94:F95"/>
    <mergeCell ref="G94:H95"/>
    <mergeCell ref="I94:I95"/>
    <mergeCell ref="J94:J95"/>
    <mergeCell ref="K94:K95"/>
    <mergeCell ref="G96:H96"/>
    <mergeCell ref="G97:H97"/>
    <mergeCell ref="G98:H98"/>
    <mergeCell ref="G99:H99"/>
    <mergeCell ref="A100:J100"/>
    <mergeCell ref="A101:E102"/>
    <mergeCell ref="F101:F102"/>
    <mergeCell ref="G101:H102"/>
    <mergeCell ref="I101:I102"/>
    <mergeCell ref="J101:J102"/>
    <mergeCell ref="K101:K102"/>
    <mergeCell ref="G103:H103"/>
    <mergeCell ref="G104:H104"/>
    <mergeCell ref="G105:H105"/>
    <mergeCell ref="G106:H106"/>
    <mergeCell ref="A107:J107"/>
    <mergeCell ref="A108:E109"/>
    <mergeCell ref="F108:F109"/>
    <mergeCell ref="G108:H109"/>
    <mergeCell ref="I108:I109"/>
    <mergeCell ref="J108:J109"/>
    <mergeCell ref="K108:K109"/>
    <mergeCell ref="G110:H110"/>
    <mergeCell ref="G111:H111"/>
    <mergeCell ref="G112:H112"/>
    <mergeCell ref="G113:H113"/>
    <mergeCell ref="A114:J114"/>
    <mergeCell ref="A115:B116"/>
    <mergeCell ref="C115:C116"/>
    <mergeCell ref="E115:G115"/>
    <mergeCell ref="H115:J115"/>
    <mergeCell ref="K115:K116"/>
    <mergeCell ref="A121:J121"/>
    <mergeCell ref="A122:J122"/>
    <mergeCell ref="A123:J123"/>
    <mergeCell ref="A124:J124"/>
    <mergeCell ref="A127:K127"/>
    <mergeCell ref="C128:K128"/>
    <mergeCell ref="E129:G129"/>
    <mergeCell ref="J129:K129"/>
    <mergeCell ref="A132:I132"/>
    <mergeCell ref="A133:E134"/>
    <mergeCell ref="G133:H133"/>
    <mergeCell ref="I133:J133"/>
    <mergeCell ref="K133:K134"/>
    <mergeCell ref="A143:J143"/>
    <mergeCell ref="A144:E145"/>
    <mergeCell ref="H144:H145"/>
    <mergeCell ref="I144:I145"/>
    <mergeCell ref="J144:J145"/>
    <mergeCell ref="K144:K145"/>
    <mergeCell ref="K171:K172"/>
    <mergeCell ref="B146:G146"/>
    <mergeCell ref="B147:G147"/>
    <mergeCell ref="B148:G148"/>
    <mergeCell ref="B149:G149"/>
    <mergeCell ref="B150:G150"/>
    <mergeCell ref="B151:G151"/>
    <mergeCell ref="B152:G152"/>
    <mergeCell ref="B153:G153"/>
    <mergeCell ref="D154:J154"/>
    <mergeCell ref="D155:J155"/>
    <mergeCell ref="D156:J156"/>
    <mergeCell ref="A157:E158"/>
    <mergeCell ref="F157:F158"/>
    <mergeCell ref="G157:H158"/>
    <mergeCell ref="I157:I158"/>
    <mergeCell ref="J157:J158"/>
    <mergeCell ref="K157:K158"/>
    <mergeCell ref="G159:H159"/>
    <mergeCell ref="G160:H160"/>
    <mergeCell ref="G161:H161"/>
    <mergeCell ref="G162:H162"/>
    <mergeCell ref="A163:J163"/>
    <mergeCell ref="A164:E165"/>
    <mergeCell ref="F164:F165"/>
    <mergeCell ref="G164:H165"/>
    <mergeCell ref="I164:I165"/>
    <mergeCell ref="J164:J165"/>
    <mergeCell ref="K164:K165"/>
    <mergeCell ref="G166:H166"/>
    <mergeCell ref="G167:H167"/>
    <mergeCell ref="G168:H168"/>
    <mergeCell ref="G169:H169"/>
    <mergeCell ref="A170:J170"/>
    <mergeCell ref="A171:E172"/>
    <mergeCell ref="F171:F172"/>
    <mergeCell ref="A5011:B5011"/>
    <mergeCell ref="A5022:J5022"/>
    <mergeCell ref="A5023:E5024"/>
    <mergeCell ref="G173:H173"/>
    <mergeCell ref="G174:H174"/>
    <mergeCell ref="G175:H175"/>
    <mergeCell ref="G176:H176"/>
    <mergeCell ref="A177:J177"/>
    <mergeCell ref="A178:B179"/>
    <mergeCell ref="C178:C179"/>
    <mergeCell ref="E178:G178"/>
    <mergeCell ref="H178:J178"/>
    <mergeCell ref="G171:H172"/>
    <mergeCell ref="I171:I172"/>
    <mergeCell ref="J171:J172"/>
    <mergeCell ref="A4868:B4869"/>
    <mergeCell ref="C4868:C4869"/>
    <mergeCell ref="E4868:G4868"/>
    <mergeCell ref="H4868:J4868"/>
    <mergeCell ref="G4863:H4863"/>
    <mergeCell ref="G4864:H4864"/>
    <mergeCell ref="G4865:H4865"/>
    <mergeCell ref="G4866:H4866"/>
    <mergeCell ref="A4867:J4867"/>
    <mergeCell ref="G4856:H4856"/>
    <mergeCell ref="B4843:G4843"/>
    <mergeCell ref="D4844:J4844"/>
    <mergeCell ref="D4845:J4845"/>
    <mergeCell ref="K178:K179"/>
    <mergeCell ref="A184:J184"/>
    <mergeCell ref="A185:J185"/>
    <mergeCell ref="A186:J186"/>
    <mergeCell ref="A187:J187"/>
    <mergeCell ref="A4875:J4875"/>
    <mergeCell ref="A4876:J4876"/>
    <mergeCell ref="A4877:J4877"/>
    <mergeCell ref="A4874:J4874"/>
    <mergeCell ref="J4861:J4862"/>
    <mergeCell ref="A4854:E4855"/>
    <mergeCell ref="F4854:F4855"/>
    <mergeCell ref="G4854:H4855"/>
    <mergeCell ref="I4854:I4855"/>
    <mergeCell ref="J4854:J4855"/>
    <mergeCell ref="K4854:K4855"/>
    <mergeCell ref="K4847:K4848"/>
    <mergeCell ref="G4849:H4849"/>
    <mergeCell ref="G4850:H4850"/>
    <mergeCell ref="G4851:H4851"/>
    <mergeCell ref="K4868:K4869"/>
    <mergeCell ref="K4861:K4862"/>
    <mergeCell ref="G4857:H4857"/>
    <mergeCell ref="G4858:H4858"/>
    <mergeCell ref="G4859:H4859"/>
    <mergeCell ref="A4860:J4860"/>
    <mergeCell ref="A4861:E4862"/>
    <mergeCell ref="F4861:F4862"/>
    <mergeCell ref="G4861:H4862"/>
    <mergeCell ref="I4861:I4862"/>
    <mergeCell ref="G4852:H4852"/>
    <mergeCell ref="A4853:J4853"/>
    <mergeCell ref="A5064:J5064"/>
    <mergeCell ref="A5066:J5066"/>
    <mergeCell ref="A5063:J5063"/>
    <mergeCell ref="A5065:J5065"/>
    <mergeCell ref="K5043:K5044"/>
    <mergeCell ref="K5057:K5058"/>
    <mergeCell ref="H5057:J5057"/>
    <mergeCell ref="G5045:H5045"/>
    <mergeCell ref="G5046:H5046"/>
    <mergeCell ref="G5047:H5047"/>
    <mergeCell ref="G5048:H5048"/>
    <mergeCell ref="A5050:E5051"/>
    <mergeCell ref="F5050:F5051"/>
    <mergeCell ref="G5050:H5051"/>
    <mergeCell ref="A5056:J5056"/>
    <mergeCell ref="G5052:H5052"/>
    <mergeCell ref="A5006:K5006"/>
    <mergeCell ref="E5008:G5008"/>
    <mergeCell ref="J5008:K5008"/>
    <mergeCell ref="C5007:K5007"/>
    <mergeCell ref="A5009:K5009"/>
    <mergeCell ref="K5012:K5013"/>
    <mergeCell ref="I5023:I5024"/>
    <mergeCell ref="C5010:I5010"/>
    <mergeCell ref="I5012:J5012"/>
    <mergeCell ref="C5011:I5011"/>
    <mergeCell ref="K5023:K5024"/>
    <mergeCell ref="J5023:J5024"/>
    <mergeCell ref="H5023:H5024"/>
    <mergeCell ref="G5012:H5012"/>
    <mergeCell ref="A5012:E5013"/>
    <mergeCell ref="A5010:B5010"/>
    <mergeCell ref="B5025:G5025"/>
    <mergeCell ref="G5054:H5054"/>
    <mergeCell ref="G5055:H5055"/>
    <mergeCell ref="E5057:G5057"/>
    <mergeCell ref="A5057:B5058"/>
    <mergeCell ref="I5050:I5051"/>
    <mergeCell ref="G5053:H5053"/>
    <mergeCell ref="D5033:J5033"/>
    <mergeCell ref="D5034:J5034"/>
    <mergeCell ref="D5035:J5035"/>
    <mergeCell ref="K5036:K5037"/>
    <mergeCell ref="F5036:F5037"/>
    <mergeCell ref="G5036:H5037"/>
    <mergeCell ref="I5036:I5037"/>
    <mergeCell ref="J5036:J5037"/>
    <mergeCell ref="A5036:E5037"/>
    <mergeCell ref="J5050:J5051"/>
    <mergeCell ref="K5050:K5051"/>
    <mergeCell ref="G5038:H5038"/>
    <mergeCell ref="G5039:H5039"/>
    <mergeCell ref="G5040:H5040"/>
    <mergeCell ref="G5041:H5041"/>
    <mergeCell ref="A5049:J5049"/>
    <mergeCell ref="A5042:J5042"/>
    <mergeCell ref="A5043:E5044"/>
    <mergeCell ref="F5043:F5044"/>
    <mergeCell ref="G5043:H5044"/>
    <mergeCell ref="I5043:I5044"/>
    <mergeCell ref="J5043:J5044"/>
  </mergeCells>
  <printOptions horizontalCentered="1"/>
  <pageMargins left="0.39370078740157483" right="0" top="0.39370078740157483" bottom="0" header="0.51181102362204722" footer="0.51181102362204722"/>
  <pageSetup paperSize="9" scale="65" fitToHeight="0" orientation="portrait" r:id="rId1"/>
  <rowBreaks count="79" manualBreakCount="79">
    <brk id="62" max="16383" man="1"/>
    <brk id="124" max="10" man="1"/>
    <brk id="188" max="10" man="1"/>
    <brk id="251" max="10" man="1"/>
    <brk id="315" max="10" man="1"/>
    <brk id="378" max="10" man="1"/>
    <brk id="441" max="10" man="1"/>
    <brk id="504" max="10" man="1"/>
    <brk id="566" max="10" man="1"/>
    <brk id="631" max="10" man="1"/>
    <brk id="693" max="10" man="1"/>
    <brk id="756" max="10" man="1"/>
    <brk id="819" max="10" man="1"/>
    <brk id="881" max="10" man="1"/>
    <brk id="946" max="10" man="1"/>
    <brk id="1007" max="10" man="1"/>
    <brk id="1071" max="10" man="1"/>
    <brk id="1134" max="10" man="1"/>
    <brk id="1197" max="10" man="1"/>
    <brk id="1260" max="10" man="1"/>
    <brk id="1323" max="10" man="1"/>
    <brk id="1386" max="10" man="1"/>
    <brk id="1449" max="10" man="1"/>
    <brk id="1512" max="10" man="1"/>
    <brk id="1576" max="10" man="1"/>
    <brk id="1639" max="10" man="1"/>
    <brk id="1702" max="10" man="1"/>
    <brk id="1767" max="10" man="1"/>
    <brk id="1830" max="10" man="1"/>
    <brk id="1894" max="10" man="1"/>
    <brk id="1959" max="10" man="1"/>
    <brk id="2022" max="10" man="1"/>
    <brk id="2085" max="10" man="1"/>
    <brk id="2150" max="10" man="1"/>
    <brk id="2213" max="10" man="1"/>
    <brk id="2276" max="10" man="1"/>
    <brk id="2339" max="10" man="1"/>
    <brk id="2403" max="10" man="1"/>
    <brk id="2467" max="10" man="1"/>
    <brk id="2530" max="10" man="1"/>
    <brk id="2593" max="10" man="1"/>
    <brk id="2656" max="10" man="1"/>
    <brk id="2720" max="10" man="1"/>
    <brk id="2782" max="10" man="1"/>
    <brk id="2847" max="10" man="1"/>
    <brk id="2912" max="10" man="1"/>
    <brk id="2977" max="10" man="1"/>
    <brk id="3039" max="10" man="1"/>
    <brk id="3104" max="10" man="1"/>
    <brk id="3166" max="10" man="1"/>
    <brk id="3229" max="10" man="1"/>
    <brk id="3292" max="10" man="1"/>
    <brk id="3356" max="10" man="1"/>
    <brk id="3419" max="10" man="1"/>
    <brk id="3482" max="10" man="1"/>
    <brk id="3546" max="10" man="1"/>
    <brk id="3608" max="10" man="1"/>
    <brk id="3671" max="10" man="1"/>
    <brk id="3735" max="10" man="1"/>
    <brk id="3798" max="10" man="1"/>
    <brk id="3861" max="10" man="1"/>
    <brk id="3925" max="10" man="1"/>
    <brk id="3991" max="10" man="1"/>
    <brk id="4056" max="10" man="1"/>
    <brk id="4120" max="10" man="1"/>
    <brk id="4182" max="10" man="1"/>
    <brk id="4246" max="10" man="1"/>
    <brk id="4310" max="10" man="1"/>
    <brk id="4373" max="10" man="1"/>
    <brk id="4437" max="10" man="1"/>
    <brk id="4499" max="10" man="1"/>
    <brk id="4562" max="10" man="1"/>
    <brk id="4625" max="10" man="1"/>
    <brk id="4688" max="10" man="1"/>
    <brk id="4751" max="10" man="1"/>
    <brk id="4815" max="10" man="1"/>
    <brk id="4877" max="10" man="1"/>
    <brk id="4941" max="10" man="1"/>
    <brk id="5003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991B7-5492-458E-B651-826528A4C201}">
  <sheetPr>
    <tabColor rgb="FFFFC000"/>
  </sheetPr>
  <dimension ref="B2:F52"/>
  <sheetViews>
    <sheetView view="pageBreakPreview" zoomScale="85" zoomScaleNormal="115" zoomScaleSheetLayoutView="85" workbookViewId="0">
      <pane ySplit="4" topLeftCell="A21" activePane="bottomLeft" state="frozen"/>
      <selection pane="bottomLeft" activeCell="E49" sqref="E49:F49"/>
    </sheetView>
  </sheetViews>
  <sheetFormatPr defaultColWidth="8.75" defaultRowHeight="14.25"/>
  <cols>
    <col min="1" max="1" width="8.75" style="40"/>
    <col min="2" max="2" width="37.75" style="40" customWidth="1"/>
    <col min="3" max="3" width="10.375" style="40" customWidth="1"/>
    <col min="4" max="4" width="12.25" style="40" customWidth="1"/>
    <col min="5" max="5" width="14" style="40" customWidth="1"/>
    <col min="6" max="6" width="14.25" style="40" customWidth="1"/>
    <col min="7" max="16384" width="8.75" style="40"/>
  </cols>
  <sheetData>
    <row r="2" spans="2:6" ht="20.45" customHeight="1">
      <c r="B2" s="968" t="s">
        <v>1067</v>
      </c>
      <c r="C2" s="968"/>
      <c r="D2" s="968"/>
      <c r="E2" s="968"/>
      <c r="F2" s="968"/>
    </row>
    <row r="3" spans="2:6" ht="12" customHeight="1">
      <c r="B3" s="969" t="s">
        <v>1638</v>
      </c>
      <c r="C3" s="970" t="s">
        <v>1249</v>
      </c>
      <c r="D3" s="971" t="s">
        <v>1733</v>
      </c>
      <c r="E3" s="972" t="s">
        <v>1734</v>
      </c>
      <c r="F3" s="972"/>
    </row>
    <row r="4" spans="2:6" ht="11.25" customHeight="1">
      <c r="B4" s="969"/>
      <c r="C4" s="970"/>
      <c r="D4" s="971"/>
      <c r="E4" s="150" t="s">
        <v>1268</v>
      </c>
      <c r="F4" s="240" t="s">
        <v>1735</v>
      </c>
    </row>
    <row r="5" spans="2:6" ht="15.4" customHeight="1">
      <c r="B5" s="964" t="s">
        <v>1736</v>
      </c>
      <c r="C5" s="964"/>
      <c r="D5" s="964"/>
      <c r="E5" s="964"/>
      <c r="F5" s="964"/>
    </row>
    <row r="6" spans="2:6" ht="11.25" customHeight="1">
      <c r="B6" s="241" t="s">
        <v>1068</v>
      </c>
      <c r="C6" s="242" t="s">
        <v>1069</v>
      </c>
      <c r="D6" s="271">
        <v>29201.21</v>
      </c>
      <c r="E6" s="272">
        <v>4.5</v>
      </c>
      <c r="F6" s="280">
        <v>131405.44</v>
      </c>
    </row>
    <row r="7" spans="2:6" ht="11.25" customHeight="1">
      <c r="B7" s="241" t="s">
        <v>1070</v>
      </c>
      <c r="C7" s="242" t="s">
        <v>1069</v>
      </c>
      <c r="D7" s="271">
        <v>22422.09</v>
      </c>
      <c r="E7" s="272">
        <v>18</v>
      </c>
      <c r="F7" s="280">
        <v>403597.62</v>
      </c>
    </row>
    <row r="8" spans="2:6" ht="11.25" customHeight="1">
      <c r="B8" s="241" t="s">
        <v>1071</v>
      </c>
      <c r="C8" s="242" t="s">
        <v>1069</v>
      </c>
      <c r="D8" s="271">
        <v>20904.54</v>
      </c>
      <c r="E8" s="272">
        <v>0</v>
      </c>
      <c r="F8" s="280">
        <v>0</v>
      </c>
    </row>
    <row r="9" spans="2:6" ht="11.25" customHeight="1">
      <c r="B9" s="241" t="s">
        <v>1072</v>
      </c>
      <c r="C9" s="242" t="s">
        <v>1069</v>
      </c>
      <c r="D9" s="271">
        <v>5288.41</v>
      </c>
      <c r="E9" s="272">
        <v>0</v>
      </c>
      <c r="F9" s="280">
        <v>0</v>
      </c>
    </row>
    <row r="10" spans="2:6" ht="11.25" customHeight="1">
      <c r="B10" s="241" t="s">
        <v>1073</v>
      </c>
      <c r="C10" s="242" t="s">
        <v>1069</v>
      </c>
      <c r="D10" s="271">
        <v>6959.24</v>
      </c>
      <c r="E10" s="272">
        <v>0</v>
      </c>
      <c r="F10" s="280">
        <v>0</v>
      </c>
    </row>
    <row r="11" spans="2:6" ht="11.25" customHeight="1">
      <c r="B11" s="241" t="s">
        <v>1074</v>
      </c>
      <c r="C11" s="242" t="s">
        <v>1069</v>
      </c>
      <c r="D11" s="271">
        <v>5529.84</v>
      </c>
      <c r="E11" s="272">
        <v>18</v>
      </c>
      <c r="F11" s="280">
        <v>99537.12</v>
      </c>
    </row>
    <row r="12" spans="2:6" ht="11.25" customHeight="1">
      <c r="B12" s="241" t="s">
        <v>1075</v>
      </c>
      <c r="C12" s="242" t="s">
        <v>1069</v>
      </c>
      <c r="D12" s="271">
        <v>2460.2600000000002</v>
      </c>
      <c r="E12" s="272">
        <v>36</v>
      </c>
      <c r="F12" s="280">
        <v>88569.36</v>
      </c>
    </row>
    <row r="13" spans="2:6" ht="11.25" customHeight="1">
      <c r="B13" s="241" t="s">
        <v>1076</v>
      </c>
      <c r="C13" s="242" t="s">
        <v>1069</v>
      </c>
      <c r="D13" s="271">
        <v>5529.84</v>
      </c>
      <c r="E13" s="272">
        <v>18</v>
      </c>
      <c r="F13" s="280">
        <v>99537.12</v>
      </c>
    </row>
    <row r="14" spans="2:6" ht="11.25" customHeight="1">
      <c r="B14" s="241" t="s">
        <v>1077</v>
      </c>
      <c r="C14" s="242" t="s">
        <v>1069</v>
      </c>
      <c r="D14" s="271">
        <v>5529.84</v>
      </c>
      <c r="E14" s="272">
        <v>9</v>
      </c>
      <c r="F14" s="280">
        <v>49768.56</v>
      </c>
    </row>
    <row r="15" spans="2:6" ht="11.25" customHeight="1">
      <c r="B15" s="241" t="s">
        <v>1078</v>
      </c>
      <c r="C15" s="242" t="s">
        <v>1069</v>
      </c>
      <c r="D15" s="271">
        <v>5529.84</v>
      </c>
      <c r="E15" s="272">
        <v>9</v>
      </c>
      <c r="F15" s="280">
        <v>49768.56</v>
      </c>
    </row>
    <row r="16" spans="2:6" ht="11.25" customHeight="1">
      <c r="B16" s="241" t="s">
        <v>1079</v>
      </c>
      <c r="C16" s="242" t="s">
        <v>1069</v>
      </c>
      <c r="D16" s="271">
        <v>2460.2600000000002</v>
      </c>
      <c r="E16" s="272">
        <v>72</v>
      </c>
      <c r="F16" s="280">
        <v>177138.72</v>
      </c>
    </row>
    <row r="17" spans="2:6" ht="14.65" customHeight="1">
      <c r="B17" s="964" t="s">
        <v>1737</v>
      </c>
      <c r="C17" s="964"/>
      <c r="D17" s="964"/>
      <c r="E17" s="964"/>
      <c r="F17" s="964"/>
    </row>
    <row r="18" spans="2:6" ht="11.25" customHeight="1">
      <c r="B18" s="241" t="s">
        <v>1080</v>
      </c>
      <c r="C18" s="242" t="s">
        <v>1069</v>
      </c>
      <c r="D18" s="271">
        <v>22422.09</v>
      </c>
      <c r="E18" s="272">
        <v>0</v>
      </c>
      <c r="F18" s="280">
        <v>0</v>
      </c>
    </row>
    <row r="19" spans="2:6" ht="11.25" customHeight="1">
      <c r="B19" s="241" t="s">
        <v>1081</v>
      </c>
      <c r="C19" s="242" t="s">
        <v>1069</v>
      </c>
      <c r="D19" s="271">
        <v>16800.97</v>
      </c>
      <c r="E19" s="272">
        <v>0</v>
      </c>
      <c r="F19" s="280">
        <v>0</v>
      </c>
    </row>
    <row r="20" spans="2:6" ht="11.25" customHeight="1">
      <c r="B20" s="241" t="s">
        <v>1082</v>
      </c>
      <c r="C20" s="242" t="s">
        <v>1069</v>
      </c>
      <c r="D20" s="271">
        <v>5165.78</v>
      </c>
      <c r="E20" s="272">
        <v>18</v>
      </c>
      <c r="F20" s="280">
        <v>92984.04</v>
      </c>
    </row>
    <row r="21" spans="2:6" ht="14.65" customHeight="1">
      <c r="B21" s="964" t="s">
        <v>1738</v>
      </c>
      <c r="C21" s="964"/>
      <c r="D21" s="964"/>
      <c r="E21" s="964"/>
      <c r="F21" s="964"/>
    </row>
    <row r="22" spans="2:6" ht="11.25" customHeight="1">
      <c r="B22" s="241" t="s">
        <v>1083</v>
      </c>
      <c r="C22" s="242" t="s">
        <v>1069</v>
      </c>
      <c r="D22" s="271">
        <v>6959.24</v>
      </c>
      <c r="E22" s="272">
        <v>18</v>
      </c>
      <c r="F22" s="280">
        <v>125266.32</v>
      </c>
    </row>
    <row r="23" spans="2:6" ht="11.25" customHeight="1">
      <c r="B23" s="241" t="s">
        <v>1084</v>
      </c>
      <c r="C23" s="242" t="s">
        <v>1069</v>
      </c>
      <c r="D23" s="271">
        <v>3575.42</v>
      </c>
      <c r="E23" s="272">
        <v>47.34</v>
      </c>
      <c r="F23" s="280">
        <v>169260.38</v>
      </c>
    </row>
    <row r="24" spans="2:6" ht="14.65" customHeight="1">
      <c r="B24" s="964" t="s">
        <v>1739</v>
      </c>
      <c r="C24" s="964"/>
      <c r="D24" s="964"/>
      <c r="E24" s="964"/>
      <c r="F24" s="964"/>
    </row>
    <row r="25" spans="2:6" ht="11.25" customHeight="1">
      <c r="B25" s="241" t="s">
        <v>1085</v>
      </c>
      <c r="C25" s="242" t="s">
        <v>1069</v>
      </c>
      <c r="D25" s="271">
        <v>4403.17</v>
      </c>
      <c r="E25" s="272">
        <v>18</v>
      </c>
      <c r="F25" s="280">
        <v>79257.06</v>
      </c>
    </row>
    <row r="26" spans="2:6" ht="11.25" customHeight="1">
      <c r="B26" s="241" t="s">
        <v>1086</v>
      </c>
      <c r="C26" s="242" t="s">
        <v>1069</v>
      </c>
      <c r="D26" s="271">
        <v>2717.02</v>
      </c>
      <c r="E26" s="272">
        <v>36</v>
      </c>
      <c r="F26" s="280">
        <v>97812.72</v>
      </c>
    </row>
    <row r="27" spans="2:6" ht="11.25" customHeight="1">
      <c r="B27" s="241" t="s">
        <v>1087</v>
      </c>
      <c r="C27" s="242" t="s">
        <v>1069</v>
      </c>
      <c r="D27" s="271">
        <v>7055.04</v>
      </c>
      <c r="E27" s="272">
        <v>72</v>
      </c>
      <c r="F27" s="280">
        <v>507962.88</v>
      </c>
    </row>
    <row r="28" spans="2:6" ht="11.25" customHeight="1">
      <c r="B28" s="241" t="s">
        <v>1088</v>
      </c>
      <c r="C28" s="242" t="s">
        <v>1069</v>
      </c>
      <c r="D28" s="271">
        <v>2717.02</v>
      </c>
      <c r="E28" s="272">
        <v>18</v>
      </c>
      <c r="F28" s="280">
        <v>48906.36</v>
      </c>
    </row>
    <row r="29" spans="2:6" ht="11.25" customHeight="1">
      <c r="B29" s="241" t="s">
        <v>1089</v>
      </c>
      <c r="C29" s="242" t="s">
        <v>1069</v>
      </c>
      <c r="D29" s="271">
        <v>2475.59</v>
      </c>
      <c r="E29" s="272">
        <v>144</v>
      </c>
      <c r="F29" s="280">
        <v>356484.96</v>
      </c>
    </row>
    <row r="30" spans="2:6" ht="14.65" customHeight="1">
      <c r="B30" s="964" t="s">
        <v>1740</v>
      </c>
      <c r="C30" s="964"/>
      <c r="D30" s="964"/>
      <c r="E30" s="964"/>
      <c r="F30" s="964"/>
    </row>
    <row r="31" spans="2:6" ht="11.25" customHeight="1">
      <c r="B31" s="269" t="s">
        <v>1090</v>
      </c>
      <c r="C31" s="270" t="s">
        <v>1069</v>
      </c>
      <c r="D31" s="275">
        <v>200</v>
      </c>
      <c r="E31" s="276">
        <v>36</v>
      </c>
      <c r="F31" s="280">
        <v>7200</v>
      </c>
    </row>
    <row r="32" spans="2:6" ht="11.25" customHeight="1">
      <c r="B32" s="269" t="s">
        <v>1091</v>
      </c>
      <c r="C32" s="270" t="s">
        <v>1069</v>
      </c>
      <c r="D32" s="275">
        <v>50</v>
      </c>
      <c r="E32" s="276">
        <v>54</v>
      </c>
      <c r="F32" s="280">
        <v>2700</v>
      </c>
    </row>
    <row r="33" spans="2:6" ht="14.65" customHeight="1">
      <c r="B33" s="964" t="s">
        <v>1741</v>
      </c>
      <c r="C33" s="964"/>
      <c r="D33" s="964"/>
      <c r="E33" s="964"/>
      <c r="F33" s="964"/>
    </row>
    <row r="34" spans="2:6" ht="11.25" customHeight="1">
      <c r="B34" s="269" t="s">
        <v>1729</v>
      </c>
      <c r="C34" s="270" t="s">
        <v>1663</v>
      </c>
      <c r="D34" s="277">
        <v>2393.44</v>
      </c>
      <c r="E34" s="278">
        <v>94.5</v>
      </c>
      <c r="F34" s="280">
        <v>226180.08</v>
      </c>
    </row>
    <row r="35" spans="2:6" ht="14.65" customHeight="1">
      <c r="B35" s="964" t="s">
        <v>1742</v>
      </c>
      <c r="C35" s="964"/>
      <c r="D35" s="964"/>
      <c r="E35" s="964"/>
      <c r="F35" s="964"/>
    </row>
    <row r="36" spans="2:6" ht="11.25" customHeight="1">
      <c r="B36" s="268" t="s">
        <v>1726</v>
      </c>
      <c r="C36" s="242" t="s">
        <v>1069</v>
      </c>
      <c r="D36" s="277">
        <v>3101.89</v>
      </c>
      <c r="E36" s="272">
        <v>18</v>
      </c>
      <c r="F36" s="280">
        <v>55834.02</v>
      </c>
    </row>
    <row r="37" spans="2:6" ht="11.25" customHeight="1">
      <c r="B37" s="268" t="s">
        <v>1727</v>
      </c>
      <c r="C37" s="242" t="s">
        <v>1069</v>
      </c>
      <c r="D37" s="275">
        <v>5159.92</v>
      </c>
      <c r="E37" s="272">
        <v>9</v>
      </c>
      <c r="F37" s="280">
        <v>46439.28</v>
      </c>
    </row>
    <row r="38" spans="2:6" ht="11.25" customHeight="1">
      <c r="B38" s="241" t="s">
        <v>1672</v>
      </c>
      <c r="C38" s="242" t="s">
        <v>1663</v>
      </c>
      <c r="D38" s="277">
        <v>3500</v>
      </c>
      <c r="E38" s="279">
        <v>9</v>
      </c>
      <c r="F38" s="280">
        <v>31500</v>
      </c>
    </row>
    <row r="39" spans="2:6" ht="11.25" customHeight="1">
      <c r="B39" s="241" t="s">
        <v>1092</v>
      </c>
      <c r="C39" s="242" t="s">
        <v>1069</v>
      </c>
      <c r="D39" s="275">
        <v>3194.35</v>
      </c>
      <c r="E39" s="272">
        <v>18</v>
      </c>
      <c r="F39" s="280">
        <v>57498.3</v>
      </c>
    </row>
    <row r="40" spans="2:6" ht="11.25" customHeight="1">
      <c r="B40" s="269" t="s">
        <v>1643</v>
      </c>
      <c r="C40" s="270" t="s">
        <v>1663</v>
      </c>
      <c r="D40" s="277">
        <v>25690.94</v>
      </c>
      <c r="E40" s="278">
        <v>18</v>
      </c>
      <c r="F40" s="280">
        <v>462436.92</v>
      </c>
    </row>
    <row r="41" spans="2:6" ht="11.25" customHeight="1">
      <c r="B41" s="269" t="s">
        <v>1674</v>
      </c>
      <c r="C41" s="270" t="s">
        <v>1663</v>
      </c>
      <c r="D41" s="277">
        <v>36572.36</v>
      </c>
      <c r="E41" s="278">
        <v>18</v>
      </c>
      <c r="F41" s="280">
        <v>658302.48</v>
      </c>
    </row>
    <row r="42" spans="2:6" ht="12" customHeight="1">
      <c r="B42" s="964" t="s">
        <v>1743</v>
      </c>
      <c r="C42" s="964"/>
      <c r="D42" s="964"/>
      <c r="E42" s="964"/>
      <c r="F42" s="964"/>
    </row>
    <row r="43" spans="2:6" ht="11.25" customHeight="1">
      <c r="B43" s="241" t="s">
        <v>1093</v>
      </c>
      <c r="C43" s="242" t="s">
        <v>1094</v>
      </c>
      <c r="D43" s="272">
        <v>375</v>
      </c>
      <c r="E43" s="272">
        <v>1</v>
      </c>
      <c r="F43" s="280">
        <v>375</v>
      </c>
    </row>
    <row r="44" spans="2:6" ht="11.25" customHeight="1">
      <c r="B44" s="241" t="s">
        <v>1095</v>
      </c>
      <c r="C44" s="242" t="s">
        <v>1094</v>
      </c>
      <c r="D44" s="271">
        <v>3166.67</v>
      </c>
      <c r="E44" s="272">
        <v>1</v>
      </c>
      <c r="F44" s="280">
        <v>3166.67</v>
      </c>
    </row>
    <row r="45" spans="2:6" ht="11.25" customHeight="1">
      <c r="B45" s="241" t="s">
        <v>1096</v>
      </c>
      <c r="C45" s="242" t="s">
        <v>1094</v>
      </c>
      <c r="D45" s="272">
        <v>30.83</v>
      </c>
      <c r="E45" s="272">
        <v>229</v>
      </c>
      <c r="F45" s="280">
        <v>7060.07</v>
      </c>
    </row>
    <row r="46" spans="2:6" ht="11.25" customHeight="1">
      <c r="B46" s="241" t="s">
        <v>1097</v>
      </c>
      <c r="C46" s="242" t="s">
        <v>1094</v>
      </c>
      <c r="D46" s="272">
        <v>262.55</v>
      </c>
      <c r="E46" s="272">
        <v>3</v>
      </c>
      <c r="F46" s="280">
        <v>787.65</v>
      </c>
    </row>
    <row r="47" spans="2:6" ht="11.25" customHeight="1">
      <c r="B47" s="241" t="s">
        <v>1098</v>
      </c>
      <c r="C47" s="242" t="s">
        <v>1094</v>
      </c>
      <c r="D47" s="272">
        <v>186.69</v>
      </c>
      <c r="E47" s="272">
        <v>0</v>
      </c>
      <c r="F47" s="280">
        <v>0</v>
      </c>
    </row>
    <row r="48" spans="2:6" ht="14.65" customHeight="1">
      <c r="B48" s="965" t="s">
        <v>1735</v>
      </c>
      <c r="C48" s="965"/>
      <c r="D48" s="965"/>
      <c r="E48" s="966">
        <v>4136737.69</v>
      </c>
      <c r="F48" s="966"/>
    </row>
    <row r="49" spans="2:6" ht="14.65" customHeight="1">
      <c r="B49" s="281"/>
      <c r="C49" s="283" t="s">
        <v>1225</v>
      </c>
      <c r="D49" s="282">
        <v>0.20599999999999999</v>
      </c>
      <c r="E49" s="966">
        <v>852167.96</v>
      </c>
      <c r="F49" s="966"/>
    </row>
    <row r="50" spans="2:6" ht="14.65" customHeight="1">
      <c r="B50" s="967" t="s">
        <v>1744</v>
      </c>
      <c r="C50" s="967"/>
      <c r="D50" s="967"/>
      <c r="E50" s="966">
        <v>4988905.6500000004</v>
      </c>
      <c r="F50" s="966"/>
    </row>
    <row r="52" spans="2:6">
      <c r="F52" s="61"/>
    </row>
  </sheetData>
  <mergeCells count="18">
    <mergeCell ref="B35:F35"/>
    <mergeCell ref="B2:F2"/>
    <mergeCell ref="B3:B4"/>
    <mergeCell ref="C3:C4"/>
    <mergeCell ref="D3:D4"/>
    <mergeCell ref="E3:F3"/>
    <mergeCell ref="B5:F5"/>
    <mergeCell ref="B17:F17"/>
    <mergeCell ref="B21:F21"/>
    <mergeCell ref="B24:F24"/>
    <mergeCell ref="B30:F30"/>
    <mergeCell ref="B33:F33"/>
    <mergeCell ref="B42:F42"/>
    <mergeCell ref="B48:D48"/>
    <mergeCell ref="E48:F48"/>
    <mergeCell ref="E49:F49"/>
    <mergeCell ref="B50:D50"/>
    <mergeCell ref="E50:F50"/>
  </mergeCells>
  <pageMargins left="0.511811024" right="0.511811024" top="0.78740157499999996" bottom="0.78740157499999996" header="0.31496062000000002" footer="0.31496062000000002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9AC4C-55D9-4093-B5D0-21C2E429BD08}">
  <sheetPr>
    <tabColor rgb="FFFFC000"/>
  </sheetPr>
  <dimension ref="B2:F68"/>
  <sheetViews>
    <sheetView view="pageBreakPreview" zoomScaleNormal="115" zoomScaleSheetLayoutView="100" workbookViewId="0">
      <pane ySplit="4" topLeftCell="A5" activePane="bottomLeft" state="frozen"/>
      <selection pane="bottomLeft" activeCell="I11" sqref="I11"/>
    </sheetView>
  </sheetViews>
  <sheetFormatPr defaultColWidth="8.75" defaultRowHeight="14.25"/>
  <cols>
    <col min="1" max="1" width="8.75" style="40"/>
    <col min="2" max="2" width="42.25" style="40" customWidth="1"/>
    <col min="3" max="3" width="9" style="40" customWidth="1"/>
    <col min="4" max="4" width="9.75" style="40" customWidth="1"/>
    <col min="5" max="6" width="15.25" style="40" customWidth="1"/>
    <col min="7" max="16384" width="8.75" style="40"/>
  </cols>
  <sheetData>
    <row r="2" spans="2:6" ht="17.45" customHeight="1">
      <c r="B2" s="977" t="s">
        <v>1140</v>
      </c>
      <c r="C2" s="977"/>
      <c r="D2" s="977"/>
      <c r="E2" s="977"/>
      <c r="F2" s="977"/>
    </row>
    <row r="3" spans="2:6" ht="12" customHeight="1">
      <c r="B3" s="979" t="s">
        <v>1638</v>
      </c>
      <c r="C3" s="979" t="s">
        <v>1249</v>
      </c>
      <c r="D3" s="981" t="s">
        <v>1733</v>
      </c>
      <c r="E3" s="983" t="s">
        <v>1734</v>
      </c>
      <c r="F3" s="984"/>
    </row>
    <row r="4" spans="2:6" ht="11.25" customHeight="1">
      <c r="B4" s="980"/>
      <c r="C4" s="980"/>
      <c r="D4" s="982"/>
      <c r="E4" s="144" t="s">
        <v>1268</v>
      </c>
      <c r="F4" s="144" t="s">
        <v>1735</v>
      </c>
    </row>
    <row r="5" spans="2:6" ht="12" customHeight="1">
      <c r="B5" s="978" t="s">
        <v>1745</v>
      </c>
      <c r="C5" s="978"/>
      <c r="D5" s="978"/>
      <c r="E5" s="978"/>
      <c r="F5" s="978"/>
    </row>
    <row r="6" spans="2:6" ht="22.5">
      <c r="B6" s="232" t="s">
        <v>1644</v>
      </c>
      <c r="C6" s="146" t="s">
        <v>1099</v>
      </c>
      <c r="D6" s="284">
        <v>0.48</v>
      </c>
      <c r="E6" s="273">
        <v>18000</v>
      </c>
      <c r="F6" s="285">
        <v>8640</v>
      </c>
    </row>
    <row r="7" spans="2:6" ht="22.5">
      <c r="B7" s="145" t="s">
        <v>1100</v>
      </c>
      <c r="C7" s="146" t="s">
        <v>1101</v>
      </c>
      <c r="D7" s="284">
        <v>9.08</v>
      </c>
      <c r="E7" s="273">
        <v>5616</v>
      </c>
      <c r="F7" s="285">
        <v>50993.279999999999</v>
      </c>
    </row>
    <row r="8" spans="2:6" ht="11.25" customHeight="1">
      <c r="B8" s="145" t="s">
        <v>1102</v>
      </c>
      <c r="C8" s="146" t="s">
        <v>1101</v>
      </c>
      <c r="D8" s="284">
        <v>3.39</v>
      </c>
      <c r="E8" s="273">
        <v>4320</v>
      </c>
      <c r="F8" s="285">
        <v>14644.8</v>
      </c>
    </row>
    <row r="9" spans="2:6" ht="12" customHeight="1">
      <c r="B9" s="978" t="s">
        <v>1746</v>
      </c>
      <c r="C9" s="978"/>
      <c r="D9" s="978"/>
      <c r="E9" s="978"/>
      <c r="F9" s="978"/>
    </row>
    <row r="10" spans="2:6" ht="11.25" customHeight="1">
      <c r="B10" s="145" t="s">
        <v>1103</v>
      </c>
      <c r="C10" s="146" t="s">
        <v>12</v>
      </c>
      <c r="D10" s="285">
        <v>272.27999999999997</v>
      </c>
      <c r="E10" s="284">
        <v>120</v>
      </c>
      <c r="F10" s="285">
        <v>32673.599999999999</v>
      </c>
    </row>
    <row r="11" spans="2:6" ht="11.25" customHeight="1">
      <c r="B11" s="145" t="s">
        <v>1104</v>
      </c>
      <c r="C11" s="146" t="s">
        <v>1663</v>
      </c>
      <c r="D11" s="285">
        <v>3953.91</v>
      </c>
      <c r="E11" s="284">
        <v>0</v>
      </c>
      <c r="F11" s="286">
        <v>0</v>
      </c>
    </row>
    <row r="12" spans="2:6" ht="10.15" customHeight="1">
      <c r="B12" s="236" t="s">
        <v>1105</v>
      </c>
      <c r="C12" s="237" t="s">
        <v>12</v>
      </c>
      <c r="D12" s="285">
        <v>272.27999999999997</v>
      </c>
      <c r="E12" s="284">
        <v>63.530009999999997</v>
      </c>
      <c r="F12" s="285">
        <v>17297.95</v>
      </c>
    </row>
    <row r="13" spans="2:6" ht="11.25" customHeight="1">
      <c r="B13" s="236" t="s">
        <v>1106</v>
      </c>
      <c r="C13" s="237" t="s">
        <v>12</v>
      </c>
      <c r="D13" s="285">
        <v>272.27999999999997</v>
      </c>
      <c r="E13" s="284">
        <v>93.61</v>
      </c>
      <c r="F13" s="285">
        <v>25488.13</v>
      </c>
    </row>
    <row r="14" spans="2:6" ht="11.25" customHeight="1">
      <c r="B14" s="236" t="s">
        <v>1712</v>
      </c>
      <c r="C14" s="237" t="s">
        <v>1663</v>
      </c>
      <c r="D14" s="299">
        <v>5419.48</v>
      </c>
      <c r="E14" s="238">
        <v>22.5</v>
      </c>
      <c r="F14" s="285">
        <v>121938.3</v>
      </c>
    </row>
    <row r="15" spans="2:6" ht="11.25" customHeight="1">
      <c r="B15" s="236" t="s">
        <v>1107</v>
      </c>
      <c r="C15" s="237" t="s">
        <v>1663</v>
      </c>
      <c r="D15" s="285">
        <v>5870.93</v>
      </c>
      <c r="E15" s="284">
        <v>9</v>
      </c>
      <c r="F15" s="285">
        <v>52838.37</v>
      </c>
    </row>
    <row r="16" spans="2:6" ht="11.25" customHeight="1">
      <c r="B16" s="236" t="s">
        <v>1108</v>
      </c>
      <c r="C16" s="237" t="s">
        <v>1663</v>
      </c>
      <c r="D16" s="285">
        <v>614.27</v>
      </c>
      <c r="E16" s="284">
        <v>22.50001</v>
      </c>
      <c r="F16" s="285">
        <v>13821.08</v>
      </c>
    </row>
    <row r="17" spans="2:6" ht="11.25" customHeight="1">
      <c r="B17" s="236" t="s">
        <v>1109</v>
      </c>
      <c r="C17" s="237" t="s">
        <v>12</v>
      </c>
      <c r="D17" s="285">
        <v>190.6</v>
      </c>
      <c r="E17" s="284">
        <v>38.4</v>
      </c>
      <c r="F17" s="285">
        <v>7319.04</v>
      </c>
    </row>
    <row r="18" spans="2:6" ht="11.25" customHeight="1">
      <c r="B18" s="236" t="s">
        <v>1110</v>
      </c>
      <c r="C18" s="237" t="s">
        <v>12</v>
      </c>
      <c r="D18" s="285">
        <v>190.6</v>
      </c>
      <c r="E18" s="284">
        <v>0</v>
      </c>
      <c r="F18" s="286">
        <v>0</v>
      </c>
    </row>
    <row r="19" spans="2:6" ht="11.25" customHeight="1">
      <c r="B19" s="236" t="s">
        <v>1111</v>
      </c>
      <c r="C19" s="237" t="s">
        <v>12</v>
      </c>
      <c r="D19" s="285">
        <v>190.6</v>
      </c>
      <c r="E19" s="284">
        <v>120</v>
      </c>
      <c r="F19" s="285">
        <v>22872</v>
      </c>
    </row>
    <row r="20" spans="2:6" ht="11.25" customHeight="1">
      <c r="B20" s="236" t="s">
        <v>1112</v>
      </c>
      <c r="C20" s="237" t="s">
        <v>12</v>
      </c>
      <c r="D20" s="285">
        <v>272.27999999999997</v>
      </c>
      <c r="E20" s="284">
        <v>12</v>
      </c>
      <c r="F20" s="285">
        <v>3267.36</v>
      </c>
    </row>
    <row r="21" spans="2:6" ht="11.25" customHeight="1">
      <c r="B21" s="236" t="s">
        <v>1113</v>
      </c>
      <c r="C21" s="237" t="s">
        <v>12</v>
      </c>
      <c r="D21" s="285">
        <v>190.6</v>
      </c>
      <c r="E21" s="284">
        <v>20</v>
      </c>
      <c r="F21" s="285">
        <v>3812</v>
      </c>
    </row>
    <row r="22" spans="2:6" ht="11.25" customHeight="1">
      <c r="B22" s="236" t="s">
        <v>1114</v>
      </c>
      <c r="C22" s="237" t="s">
        <v>12</v>
      </c>
      <c r="D22" s="285">
        <v>272.27999999999997</v>
      </c>
      <c r="E22" s="284">
        <v>148.5</v>
      </c>
      <c r="F22" s="285">
        <v>40433.58</v>
      </c>
    </row>
    <row r="23" spans="2:6" ht="11.25" customHeight="1">
      <c r="B23" s="236" t="s">
        <v>1115</v>
      </c>
      <c r="C23" s="237" t="s">
        <v>12</v>
      </c>
      <c r="D23" s="285">
        <v>272.27999999999997</v>
      </c>
      <c r="E23" s="284">
        <v>42.9</v>
      </c>
      <c r="F23" s="285">
        <v>11680.81</v>
      </c>
    </row>
    <row r="24" spans="2:6" ht="11.25" customHeight="1">
      <c r="B24" s="236" t="s">
        <v>1666</v>
      </c>
      <c r="C24" s="237" t="s">
        <v>26</v>
      </c>
      <c r="D24" s="299">
        <v>745.68</v>
      </c>
      <c r="E24" s="238">
        <v>90</v>
      </c>
      <c r="F24" s="285">
        <v>67111.199999999997</v>
      </c>
    </row>
    <row r="25" spans="2:6" ht="11.25" customHeight="1">
      <c r="B25" s="236" t="s">
        <v>1117</v>
      </c>
      <c r="C25" s="237" t="s">
        <v>12</v>
      </c>
      <c r="D25" s="285">
        <v>272.27999999999997</v>
      </c>
      <c r="E25" s="284">
        <v>31</v>
      </c>
      <c r="F25" s="285">
        <v>8440.68</v>
      </c>
    </row>
    <row r="26" spans="2:6" ht="11.25" customHeight="1">
      <c r="B26" s="236" t="s">
        <v>1118</v>
      </c>
      <c r="C26" s="237" t="s">
        <v>26</v>
      </c>
      <c r="D26" s="285">
        <v>1057.55</v>
      </c>
      <c r="E26" s="284">
        <v>54</v>
      </c>
      <c r="F26" s="285">
        <v>57107.7</v>
      </c>
    </row>
    <row r="27" spans="2:6" ht="11.25" customHeight="1">
      <c r="B27" s="236" t="s">
        <v>1119</v>
      </c>
      <c r="C27" s="237" t="s">
        <v>1664</v>
      </c>
      <c r="D27" s="285">
        <v>222.45</v>
      </c>
      <c r="E27" s="284">
        <v>25</v>
      </c>
      <c r="F27" s="285">
        <v>5561.25</v>
      </c>
    </row>
    <row r="28" spans="2:6" ht="11.25" customHeight="1">
      <c r="B28" s="236" t="s">
        <v>1120</v>
      </c>
      <c r="C28" s="237" t="s">
        <v>12</v>
      </c>
      <c r="D28" s="285">
        <v>231.44</v>
      </c>
      <c r="E28" s="284">
        <v>40</v>
      </c>
      <c r="F28" s="285">
        <v>9257.6</v>
      </c>
    </row>
    <row r="29" spans="2:6" ht="11.25" customHeight="1">
      <c r="B29" s="236" t="s">
        <v>1121</v>
      </c>
      <c r="C29" s="237" t="s">
        <v>12</v>
      </c>
      <c r="D29" s="285">
        <v>231.44</v>
      </c>
      <c r="E29" s="284">
        <v>21.78</v>
      </c>
      <c r="F29" s="285">
        <v>5040.76</v>
      </c>
    </row>
    <row r="30" spans="2:6" ht="11.25" customHeight="1">
      <c r="B30" s="236" t="s">
        <v>1122</v>
      </c>
      <c r="C30" s="237" t="s">
        <v>795</v>
      </c>
      <c r="D30" s="285">
        <v>15.68</v>
      </c>
      <c r="E30" s="284">
        <v>560</v>
      </c>
      <c r="F30" s="285">
        <v>8780.7999999999993</v>
      </c>
    </row>
    <row r="31" spans="2:6" ht="11.25" customHeight="1">
      <c r="B31" s="236" t="s">
        <v>1123</v>
      </c>
      <c r="C31" s="237" t="s">
        <v>12</v>
      </c>
      <c r="D31" s="285">
        <v>272.27999999999997</v>
      </c>
      <c r="E31" s="284">
        <v>18</v>
      </c>
      <c r="F31" s="285">
        <v>4901.04</v>
      </c>
    </row>
    <row r="32" spans="2:6" ht="11.25" customHeight="1">
      <c r="B32" s="236" t="s">
        <v>1124</v>
      </c>
      <c r="C32" s="237" t="s">
        <v>26</v>
      </c>
      <c r="D32" s="285">
        <v>6181.61</v>
      </c>
      <c r="E32" s="284">
        <v>3</v>
      </c>
      <c r="F32" s="285">
        <v>18544.830000000002</v>
      </c>
    </row>
    <row r="33" spans="2:6" ht="11.25" customHeight="1">
      <c r="B33" s="236" t="s">
        <v>1125</v>
      </c>
      <c r="C33" s="237" t="s">
        <v>26</v>
      </c>
      <c r="D33" s="285">
        <v>3022.85</v>
      </c>
      <c r="E33" s="284">
        <v>3</v>
      </c>
      <c r="F33" s="285">
        <v>9068.5499999999993</v>
      </c>
    </row>
    <row r="34" spans="2:6" ht="11.25" customHeight="1">
      <c r="B34" s="236" t="s">
        <v>1126</v>
      </c>
      <c r="C34" s="237" t="s">
        <v>26</v>
      </c>
      <c r="D34" s="285">
        <v>12025.88</v>
      </c>
      <c r="E34" s="284">
        <v>1</v>
      </c>
      <c r="F34" s="285">
        <v>12025.88</v>
      </c>
    </row>
    <row r="35" spans="2:6" ht="11.25" customHeight="1">
      <c r="B35" s="236" t="s">
        <v>1127</v>
      </c>
      <c r="C35" s="237" t="s">
        <v>12</v>
      </c>
      <c r="D35" s="285">
        <v>390.32</v>
      </c>
      <c r="E35" s="284">
        <v>15</v>
      </c>
      <c r="F35" s="285">
        <v>5854.8</v>
      </c>
    </row>
    <row r="36" spans="2:6" ht="11.25" customHeight="1">
      <c r="B36" s="236" t="s">
        <v>1128</v>
      </c>
      <c r="C36" s="237" t="s">
        <v>26</v>
      </c>
      <c r="D36" s="285">
        <v>8249.4500000000007</v>
      </c>
      <c r="E36" s="284">
        <v>2</v>
      </c>
      <c r="F36" s="285">
        <v>16498.900000000001</v>
      </c>
    </row>
    <row r="37" spans="2:6" ht="11.25" customHeight="1">
      <c r="B37" s="145" t="s">
        <v>1129</v>
      </c>
      <c r="C37" s="146" t="s">
        <v>26</v>
      </c>
      <c r="D37" s="285">
        <v>3282.89</v>
      </c>
      <c r="E37" s="284">
        <v>1</v>
      </c>
      <c r="F37" s="285">
        <v>3282.89</v>
      </c>
    </row>
    <row r="38" spans="2:6" ht="11.25" customHeight="1">
      <c r="B38" s="145" t="s">
        <v>1130</v>
      </c>
      <c r="C38" s="146" t="s">
        <v>26</v>
      </c>
      <c r="D38" s="285">
        <v>4734.72</v>
      </c>
      <c r="E38" s="284">
        <v>1</v>
      </c>
      <c r="F38" s="285">
        <v>4734.72</v>
      </c>
    </row>
    <row r="39" spans="2:6" ht="11.25" customHeight="1">
      <c r="B39" s="145" t="s">
        <v>1131</v>
      </c>
      <c r="C39" s="146" t="s">
        <v>1665</v>
      </c>
      <c r="D39" s="285">
        <v>0.92</v>
      </c>
      <c r="E39" s="287">
        <v>115747.2</v>
      </c>
      <c r="F39" s="285">
        <v>106487.42</v>
      </c>
    </row>
    <row r="40" spans="2:6" ht="11.25" customHeight="1">
      <c r="B40" s="145" t="s">
        <v>1132</v>
      </c>
      <c r="C40" s="146" t="s">
        <v>1069</v>
      </c>
      <c r="D40" s="285">
        <v>142.49</v>
      </c>
      <c r="E40" s="284">
        <v>18</v>
      </c>
      <c r="F40" s="285">
        <v>2564.8200000000002</v>
      </c>
    </row>
    <row r="41" spans="2:6" ht="11.25" customHeight="1">
      <c r="B41" s="236" t="s">
        <v>1133</v>
      </c>
      <c r="C41" s="237" t="s">
        <v>1069</v>
      </c>
      <c r="D41" s="285">
        <v>54.22</v>
      </c>
      <c r="E41" s="284">
        <v>22.5</v>
      </c>
      <c r="F41" s="285">
        <v>1219.95</v>
      </c>
    </row>
    <row r="42" spans="2:6" ht="11.25" customHeight="1">
      <c r="B42" s="145" t="s">
        <v>1134</v>
      </c>
      <c r="C42" s="146" t="s">
        <v>1069</v>
      </c>
      <c r="D42" s="285">
        <v>2460.2600000000002</v>
      </c>
      <c r="E42" s="284">
        <v>4.5</v>
      </c>
      <c r="F42" s="285">
        <v>11071.17</v>
      </c>
    </row>
    <row r="43" spans="2:6" ht="14.65" customHeight="1">
      <c r="B43" s="978" t="s">
        <v>1747</v>
      </c>
      <c r="C43" s="978"/>
      <c r="D43" s="978"/>
      <c r="E43" s="978"/>
      <c r="F43" s="978"/>
    </row>
    <row r="44" spans="2:6" ht="11.25" customHeight="1">
      <c r="B44" s="236" t="s">
        <v>1135</v>
      </c>
      <c r="C44" s="237" t="s">
        <v>1116</v>
      </c>
      <c r="D44" s="287">
        <v>91931.5</v>
      </c>
      <c r="E44" s="284">
        <v>1</v>
      </c>
      <c r="F44" s="285">
        <v>91931.5</v>
      </c>
    </row>
    <row r="45" spans="2:6" ht="11.25" customHeight="1">
      <c r="B45" s="236" t="s">
        <v>1136</v>
      </c>
      <c r="C45" s="237" t="s">
        <v>1116</v>
      </c>
      <c r="D45" s="287">
        <v>59668.32</v>
      </c>
      <c r="E45" s="284">
        <v>1</v>
      </c>
      <c r="F45" s="285">
        <v>59668.32</v>
      </c>
    </row>
    <row r="46" spans="2:6" ht="11.25" customHeight="1">
      <c r="B46" s="145" t="s">
        <v>1137</v>
      </c>
      <c r="C46" s="146" t="s">
        <v>1099</v>
      </c>
      <c r="D46" s="284">
        <v>190.6</v>
      </c>
      <c r="E46" s="284">
        <v>0</v>
      </c>
      <c r="F46" s="286">
        <v>0</v>
      </c>
    </row>
    <row r="47" spans="2:6" ht="14.65" customHeight="1">
      <c r="B47" s="978" t="s">
        <v>1748</v>
      </c>
      <c r="C47" s="978"/>
      <c r="D47" s="978"/>
      <c r="E47" s="978"/>
      <c r="F47" s="978"/>
    </row>
    <row r="48" spans="2:6" ht="11.25" customHeight="1">
      <c r="B48" s="145" t="s">
        <v>1721</v>
      </c>
      <c r="C48" s="146" t="s">
        <v>12</v>
      </c>
      <c r="D48" s="299">
        <v>383.62</v>
      </c>
      <c r="E48" s="288">
        <v>8</v>
      </c>
      <c r="F48" s="285">
        <v>3068.96</v>
      </c>
    </row>
    <row r="49" spans="2:6" ht="11.25" customHeight="1">
      <c r="B49" s="145" t="s">
        <v>1722</v>
      </c>
      <c r="C49" s="146" t="s">
        <v>12</v>
      </c>
      <c r="D49" s="299">
        <v>383.62</v>
      </c>
      <c r="E49" s="288">
        <v>32</v>
      </c>
      <c r="F49" s="285">
        <v>12275.84</v>
      </c>
    </row>
    <row r="50" spans="2:6" ht="11.25" customHeight="1">
      <c r="B50" s="145" t="s">
        <v>1673</v>
      </c>
      <c r="C50" s="146" t="s">
        <v>26</v>
      </c>
      <c r="D50" s="288">
        <v>104.12</v>
      </c>
      <c r="E50" s="288">
        <v>200</v>
      </c>
      <c r="F50" s="285">
        <v>20824</v>
      </c>
    </row>
    <row r="51" spans="2:6" ht="11.25" customHeight="1">
      <c r="B51" s="145" t="s">
        <v>1138</v>
      </c>
      <c r="C51" s="146" t="s">
        <v>1116</v>
      </c>
      <c r="D51" s="274">
        <v>106.67</v>
      </c>
      <c r="E51" s="274">
        <v>20</v>
      </c>
      <c r="F51" s="285">
        <v>2133.4</v>
      </c>
    </row>
    <row r="52" spans="2:6" ht="11.25" customHeight="1">
      <c r="B52" s="236" t="s">
        <v>1675</v>
      </c>
      <c r="C52" s="237" t="s">
        <v>1567</v>
      </c>
      <c r="D52" s="238">
        <v>173.75</v>
      </c>
      <c r="E52" s="238">
        <v>792</v>
      </c>
      <c r="F52" s="285">
        <v>137610</v>
      </c>
    </row>
    <row r="53" spans="2:6" ht="11.25" customHeight="1">
      <c r="B53" s="145" t="s">
        <v>1139</v>
      </c>
      <c r="C53" s="146" t="s">
        <v>1069</v>
      </c>
      <c r="D53" s="273">
        <v>2460.2600000000002</v>
      </c>
      <c r="E53" s="274">
        <v>144</v>
      </c>
      <c r="F53" s="285">
        <v>354277.44</v>
      </c>
    </row>
    <row r="54" spans="2:6" ht="14.65" customHeight="1">
      <c r="B54" s="978" t="s">
        <v>1703</v>
      </c>
      <c r="C54" s="978"/>
      <c r="D54" s="978"/>
      <c r="E54" s="978"/>
      <c r="F54" s="978"/>
    </row>
    <row r="55" spans="2:6" ht="11.25" customHeight="1">
      <c r="B55" s="236" t="s">
        <v>1667</v>
      </c>
      <c r="C55" s="237" t="s">
        <v>26</v>
      </c>
      <c r="D55" s="299">
        <v>4725.07</v>
      </c>
      <c r="E55" s="238">
        <v>1</v>
      </c>
      <c r="F55" s="285">
        <v>4725.07</v>
      </c>
    </row>
    <row r="56" spans="2:6" ht="11.25" customHeight="1">
      <c r="B56" s="236" t="s">
        <v>1668</v>
      </c>
      <c r="C56" s="237" t="s">
        <v>665</v>
      </c>
      <c r="D56" s="238">
        <v>0.4</v>
      </c>
      <c r="E56" s="239">
        <v>4320</v>
      </c>
      <c r="F56" s="285">
        <v>1728</v>
      </c>
    </row>
    <row r="57" spans="2:6" ht="11.25" customHeight="1">
      <c r="B57" s="236" t="s">
        <v>1669</v>
      </c>
      <c r="C57" s="237" t="s">
        <v>26</v>
      </c>
      <c r="D57" s="239">
        <v>6911.2</v>
      </c>
      <c r="E57" s="238">
        <v>1</v>
      </c>
      <c r="F57" s="285">
        <v>6911.2</v>
      </c>
    </row>
    <row r="58" spans="2:6" ht="11.25" customHeight="1">
      <c r="B58" s="236" t="s">
        <v>1670</v>
      </c>
      <c r="C58" s="237" t="s">
        <v>26</v>
      </c>
      <c r="D58" s="239">
        <v>16461.310000000001</v>
      </c>
      <c r="E58" s="238">
        <v>0</v>
      </c>
      <c r="F58" s="285">
        <v>0</v>
      </c>
    </row>
    <row r="59" spans="2:6" ht="11.25" customHeight="1">
      <c r="B59" s="236" t="s">
        <v>1671</v>
      </c>
      <c r="C59" s="237" t="s">
        <v>26</v>
      </c>
      <c r="D59" s="239">
        <v>4807.28</v>
      </c>
      <c r="E59" s="238">
        <v>3</v>
      </c>
      <c r="F59" s="285">
        <v>14421.84</v>
      </c>
    </row>
    <row r="60" spans="2:6" ht="14.65" customHeight="1">
      <c r="B60" s="973" t="s">
        <v>1735</v>
      </c>
      <c r="C60" s="973"/>
      <c r="D60" s="974"/>
      <c r="E60" s="975">
        <v>1494850.8299999998</v>
      </c>
      <c r="F60" s="976"/>
    </row>
    <row r="61" spans="2:6" ht="14.65" customHeight="1">
      <c r="B61" s="148"/>
      <c r="C61" s="300" t="s">
        <v>1225</v>
      </c>
      <c r="D61" s="149">
        <v>0.20599999999999999</v>
      </c>
      <c r="E61" s="975">
        <v>307939.27</v>
      </c>
      <c r="F61" s="976"/>
    </row>
    <row r="62" spans="2:6" ht="14.65" customHeight="1">
      <c r="B62" s="973" t="s">
        <v>1744</v>
      </c>
      <c r="C62" s="973"/>
      <c r="D62" s="974"/>
      <c r="E62" s="966">
        <v>1802790.0999999999</v>
      </c>
      <c r="F62" s="966"/>
    </row>
    <row r="67" spans="6:6">
      <c r="F67" s="292"/>
    </row>
    <row r="68" spans="6:6">
      <c r="F68" s="292"/>
    </row>
  </sheetData>
  <mergeCells count="15">
    <mergeCell ref="B62:D62"/>
    <mergeCell ref="E62:F62"/>
    <mergeCell ref="E61:F61"/>
    <mergeCell ref="B2:F2"/>
    <mergeCell ref="B43:F43"/>
    <mergeCell ref="B47:F47"/>
    <mergeCell ref="B54:F54"/>
    <mergeCell ref="B60:D60"/>
    <mergeCell ref="E60:F60"/>
    <mergeCell ref="B3:B4"/>
    <mergeCell ref="C3:C4"/>
    <mergeCell ref="D3:D4"/>
    <mergeCell ref="E3:F3"/>
    <mergeCell ref="B5:F5"/>
    <mergeCell ref="B9:F9"/>
  </mergeCells>
  <pageMargins left="0.511811024" right="0.511811024" top="0.78740157499999996" bottom="0.78740157499999996" header="0.31496062000000002" footer="0.31496062000000002"/>
  <pageSetup paperSize="9"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8C9F5-BC99-45AC-AB19-6CEAD55D30E0}">
  <sheetPr>
    <tabColor rgb="FFFFC000"/>
    <pageSetUpPr fitToPage="1"/>
  </sheetPr>
  <dimension ref="B2:J125"/>
  <sheetViews>
    <sheetView view="pageBreakPreview" zoomScale="55" zoomScaleNormal="100" zoomScaleSheetLayoutView="55" workbookViewId="0">
      <pane ySplit="3" topLeftCell="A4" activePane="bottomLeft" state="frozen"/>
      <selection pane="bottomLeft" activeCell="O29" sqref="O29"/>
    </sheetView>
  </sheetViews>
  <sheetFormatPr defaultColWidth="11.875" defaultRowHeight="12.75"/>
  <cols>
    <col min="1" max="1" width="11.875" style="4"/>
    <col min="2" max="2" width="16.625" style="4" customWidth="1"/>
    <col min="3" max="3" width="44.875" style="4" customWidth="1"/>
    <col min="4" max="9" width="12" style="4" bestFit="1" customWidth="1"/>
    <col min="10" max="10" width="17.25" style="4" bestFit="1" customWidth="1"/>
    <col min="11" max="11" width="11.25" style="4" customWidth="1"/>
    <col min="12" max="16384" width="11.875" style="4"/>
  </cols>
  <sheetData>
    <row r="2" spans="2:10" ht="21" customHeight="1">
      <c r="B2" s="985" t="s">
        <v>28</v>
      </c>
      <c r="C2" s="986"/>
      <c r="D2" s="986"/>
      <c r="E2" s="986"/>
      <c r="F2" s="986"/>
      <c r="G2" s="986"/>
      <c r="H2" s="986"/>
      <c r="I2" s="986"/>
      <c r="J2" s="987"/>
    </row>
    <row r="3" spans="2:10" s="151" customFormat="1" ht="30" customHeight="1">
      <c r="B3" s="670" t="s">
        <v>884</v>
      </c>
      <c r="C3" s="671"/>
      <c r="D3" s="672" t="s">
        <v>885</v>
      </c>
      <c r="E3" s="673" t="s">
        <v>29</v>
      </c>
      <c r="F3" s="673" t="s">
        <v>30</v>
      </c>
      <c r="G3" s="674" t="s">
        <v>31</v>
      </c>
      <c r="H3" s="673" t="s">
        <v>32</v>
      </c>
      <c r="I3" s="673" t="s">
        <v>33</v>
      </c>
      <c r="J3" s="673" t="s">
        <v>34</v>
      </c>
    </row>
    <row r="4" spans="2:10" ht="12" customHeight="1">
      <c r="B4" s="55" t="s">
        <v>1757</v>
      </c>
      <c r="C4" s="56"/>
      <c r="D4" s="56"/>
      <c r="E4" s="56"/>
      <c r="F4" s="56"/>
      <c r="G4" s="56"/>
      <c r="H4" s="56"/>
      <c r="I4" s="56"/>
      <c r="J4" s="57"/>
    </row>
    <row r="5" spans="2:10" ht="16.149999999999999" customHeight="1">
      <c r="B5" s="7">
        <v>30050</v>
      </c>
      <c r="C5" s="8" t="s">
        <v>878</v>
      </c>
      <c r="D5" s="50">
        <v>30050</v>
      </c>
      <c r="E5" s="44">
        <v>1</v>
      </c>
      <c r="F5" s="44">
        <v>481.68</v>
      </c>
      <c r="G5" s="44">
        <v>400</v>
      </c>
      <c r="H5" s="44">
        <v>8.0280000000000005</v>
      </c>
      <c r="I5" s="44">
        <v>1</v>
      </c>
      <c r="J5" s="116">
        <v>3211.2</v>
      </c>
    </row>
    <row r="6" spans="2:10" ht="16.149999999999999" customHeight="1">
      <c r="B6" s="7">
        <v>30037</v>
      </c>
      <c r="C6" s="8" t="s">
        <v>925</v>
      </c>
      <c r="D6" s="50">
        <v>30037</v>
      </c>
      <c r="E6" s="44">
        <v>1</v>
      </c>
      <c r="F6" s="44">
        <v>287.75</v>
      </c>
      <c r="G6" s="44">
        <v>400</v>
      </c>
      <c r="H6" s="44">
        <v>4.7949999999999999</v>
      </c>
      <c r="I6" s="44">
        <v>20</v>
      </c>
      <c r="J6" s="116">
        <v>38360</v>
      </c>
    </row>
    <row r="7" spans="2:10" ht="16.149999999999999" customHeight="1">
      <c r="B7" s="7">
        <v>30035</v>
      </c>
      <c r="C7" s="8" t="s">
        <v>879</v>
      </c>
      <c r="D7" s="50">
        <v>30035</v>
      </c>
      <c r="E7" s="44">
        <v>1</v>
      </c>
      <c r="F7" s="44">
        <v>239.55</v>
      </c>
      <c r="G7" s="44">
        <v>400</v>
      </c>
      <c r="H7" s="44">
        <v>3.992</v>
      </c>
      <c r="I7" s="44">
        <v>2</v>
      </c>
      <c r="J7" s="116">
        <v>3193.6</v>
      </c>
    </row>
    <row r="8" spans="2:10" ht="16.149999999999999" customHeight="1">
      <c r="B8" s="7">
        <v>30120</v>
      </c>
      <c r="C8" s="8" t="s">
        <v>880</v>
      </c>
      <c r="D8" s="50">
        <v>30120</v>
      </c>
      <c r="E8" s="44">
        <v>1</v>
      </c>
      <c r="F8" s="44">
        <v>418.35</v>
      </c>
      <c r="G8" s="44">
        <v>400</v>
      </c>
      <c r="H8" s="44">
        <v>6.9720000000000004</v>
      </c>
      <c r="I8" s="44">
        <v>1</v>
      </c>
      <c r="J8" s="116">
        <v>2788.8</v>
      </c>
    </row>
    <row r="9" spans="2:10" ht="16.149999999999999" customHeight="1">
      <c r="B9" s="7">
        <v>30049</v>
      </c>
      <c r="C9" s="8" t="s">
        <v>881</v>
      </c>
      <c r="D9" s="50">
        <v>30049</v>
      </c>
      <c r="E9" s="44">
        <v>1</v>
      </c>
      <c r="F9" s="44">
        <v>305.27</v>
      </c>
      <c r="G9" s="44">
        <v>400</v>
      </c>
      <c r="H9" s="44">
        <v>5.0869999999999997</v>
      </c>
      <c r="I9" s="44">
        <v>1</v>
      </c>
      <c r="J9" s="116">
        <v>2034.8</v>
      </c>
    </row>
    <row r="10" spans="2:10" ht="16.149999999999999" customHeight="1">
      <c r="B10" s="7">
        <v>30040</v>
      </c>
      <c r="C10" s="8" t="s">
        <v>926</v>
      </c>
      <c r="D10" s="50">
        <v>30040</v>
      </c>
      <c r="E10" s="44">
        <v>1</v>
      </c>
      <c r="F10" s="44">
        <v>285.39999999999998</v>
      </c>
      <c r="G10" s="44">
        <v>400</v>
      </c>
      <c r="H10" s="44">
        <v>4.7560000000000002</v>
      </c>
      <c r="I10" s="44">
        <v>2</v>
      </c>
      <c r="J10" s="116">
        <v>3804.8</v>
      </c>
    </row>
    <row r="11" spans="2:10" ht="16.149999999999999" customHeight="1">
      <c r="B11" s="7">
        <v>30039</v>
      </c>
      <c r="C11" s="8" t="s">
        <v>927</v>
      </c>
      <c r="D11" s="50">
        <v>30039</v>
      </c>
      <c r="E11" s="44">
        <v>1</v>
      </c>
      <c r="F11" s="44">
        <v>216.01</v>
      </c>
      <c r="G11" s="44">
        <v>400</v>
      </c>
      <c r="H11" s="44">
        <v>3.6</v>
      </c>
      <c r="I11" s="44">
        <v>2</v>
      </c>
      <c r="J11" s="116">
        <v>2880</v>
      </c>
    </row>
    <row r="12" spans="2:10" ht="16.149999999999999" customHeight="1">
      <c r="B12" s="7">
        <v>30021</v>
      </c>
      <c r="C12" s="8" t="s">
        <v>882</v>
      </c>
      <c r="D12" s="50">
        <v>30021</v>
      </c>
      <c r="E12" s="44">
        <v>1</v>
      </c>
      <c r="F12" s="44">
        <v>227.85</v>
      </c>
      <c r="G12" s="44">
        <v>400</v>
      </c>
      <c r="H12" s="44">
        <v>3.7970000000000002</v>
      </c>
      <c r="I12" s="44">
        <v>2</v>
      </c>
      <c r="J12" s="116">
        <v>3037.6</v>
      </c>
    </row>
    <row r="13" spans="2:10" ht="16.149999999999999" customHeight="1">
      <c r="B13" s="7"/>
      <c r="C13" s="8"/>
      <c r="D13" s="50"/>
      <c r="E13" s="44"/>
      <c r="F13" s="44"/>
      <c r="G13" s="13"/>
      <c r="H13" s="45"/>
      <c r="I13" s="13"/>
      <c r="J13" s="10"/>
    </row>
    <row r="14" spans="2:10" ht="16.149999999999999" customHeight="1">
      <c r="B14" s="55" t="s">
        <v>913</v>
      </c>
      <c r="C14" s="56"/>
      <c r="D14" s="56"/>
      <c r="E14" s="56"/>
      <c r="F14" s="56"/>
      <c r="G14" s="56"/>
      <c r="H14" s="294"/>
      <c r="I14" s="56"/>
      <c r="J14" s="57"/>
    </row>
    <row r="15" spans="2:10" ht="16.149999999999999" customHeight="1">
      <c r="B15" s="266">
        <v>30010</v>
      </c>
      <c r="C15" s="8" t="s">
        <v>914</v>
      </c>
      <c r="D15" s="50">
        <v>30105</v>
      </c>
      <c r="E15" s="117">
        <v>0.5</v>
      </c>
      <c r="F15" s="44">
        <v>365.15</v>
      </c>
      <c r="G15" s="44">
        <v>400</v>
      </c>
      <c r="H15" s="44">
        <v>3.0419999999999998</v>
      </c>
      <c r="I15" s="44">
        <v>2</v>
      </c>
      <c r="J15" s="116">
        <v>2433.6</v>
      </c>
    </row>
    <row r="16" spans="2:10" ht="16.149999999999999" customHeight="1">
      <c r="B16" s="266">
        <v>30007</v>
      </c>
      <c r="C16" s="8" t="s">
        <v>915</v>
      </c>
      <c r="D16" s="50">
        <v>30105</v>
      </c>
      <c r="E16" s="117">
        <v>0.5</v>
      </c>
      <c r="F16" s="44">
        <v>365.15</v>
      </c>
      <c r="G16" s="44">
        <v>400</v>
      </c>
      <c r="H16" s="44">
        <v>3.0419999999999998</v>
      </c>
      <c r="I16" s="44">
        <v>2</v>
      </c>
      <c r="J16" s="116">
        <v>2433.6</v>
      </c>
    </row>
    <row r="17" spans="2:10" ht="16.149999999999999" customHeight="1">
      <c r="B17" s="266">
        <v>30019</v>
      </c>
      <c r="C17" s="8" t="s">
        <v>916</v>
      </c>
      <c r="D17" s="50">
        <v>30105</v>
      </c>
      <c r="E17" s="117">
        <v>1</v>
      </c>
      <c r="F17" s="44">
        <v>365.15</v>
      </c>
      <c r="G17" s="44">
        <v>400</v>
      </c>
      <c r="H17" s="44">
        <v>6.085</v>
      </c>
      <c r="I17" s="44">
        <v>1</v>
      </c>
      <c r="J17" s="116">
        <v>2434</v>
      </c>
    </row>
    <row r="18" spans="2:10" ht="16.149999999999999" customHeight="1">
      <c r="B18" s="266">
        <v>30058</v>
      </c>
      <c r="C18" s="8" t="s">
        <v>917</v>
      </c>
      <c r="D18" s="50">
        <v>30105</v>
      </c>
      <c r="E18" s="117">
        <v>0.33</v>
      </c>
      <c r="F18" s="44">
        <v>365.15</v>
      </c>
      <c r="G18" s="44">
        <v>400</v>
      </c>
      <c r="H18" s="44">
        <v>2.008</v>
      </c>
      <c r="I18" s="44">
        <v>2</v>
      </c>
      <c r="J18" s="116">
        <v>1606.4</v>
      </c>
    </row>
    <row r="19" spans="2:10" ht="16.149999999999999" customHeight="1">
      <c r="B19" s="266">
        <v>30029</v>
      </c>
      <c r="C19" s="8" t="s">
        <v>918</v>
      </c>
      <c r="D19" s="50">
        <v>30105</v>
      </c>
      <c r="E19" s="117">
        <v>0.5</v>
      </c>
      <c r="F19" s="44">
        <v>365.15</v>
      </c>
      <c r="G19" s="44">
        <v>400</v>
      </c>
      <c r="H19" s="44">
        <v>3.0419999999999998</v>
      </c>
      <c r="I19" s="44">
        <v>1</v>
      </c>
      <c r="J19" s="116">
        <v>1216.8</v>
      </c>
    </row>
    <row r="20" spans="2:10" ht="16.149999999999999" customHeight="1">
      <c r="B20" s="266">
        <v>30015</v>
      </c>
      <c r="C20" s="8" t="s">
        <v>919</v>
      </c>
      <c r="D20" s="50">
        <v>30105</v>
      </c>
      <c r="E20" s="117">
        <v>0.5</v>
      </c>
      <c r="F20" s="44">
        <v>365.15</v>
      </c>
      <c r="G20" s="44">
        <v>400</v>
      </c>
      <c r="H20" s="44">
        <v>3.0419999999999998</v>
      </c>
      <c r="I20" s="44">
        <v>4</v>
      </c>
      <c r="J20" s="116">
        <v>4867.2</v>
      </c>
    </row>
    <row r="21" spans="2:10" ht="16.149999999999999" customHeight="1">
      <c r="B21" s="266">
        <v>30012</v>
      </c>
      <c r="C21" s="8" t="s">
        <v>920</v>
      </c>
      <c r="D21" s="50">
        <v>30105</v>
      </c>
      <c r="E21" s="117">
        <v>0.5</v>
      </c>
      <c r="F21" s="44">
        <v>365.15</v>
      </c>
      <c r="G21" s="44">
        <v>400</v>
      </c>
      <c r="H21" s="44">
        <v>3.0419999999999998</v>
      </c>
      <c r="I21" s="44">
        <v>2</v>
      </c>
      <c r="J21" s="116">
        <v>2433.6</v>
      </c>
    </row>
    <row r="22" spans="2:10" ht="16.149999999999999" customHeight="1">
      <c r="B22" s="266">
        <v>30014</v>
      </c>
      <c r="C22" s="8" t="s">
        <v>921</v>
      </c>
      <c r="D22" s="50">
        <v>30105</v>
      </c>
      <c r="E22" s="117">
        <v>0.5</v>
      </c>
      <c r="F22" s="44">
        <v>365.15</v>
      </c>
      <c r="G22" s="44">
        <v>400</v>
      </c>
      <c r="H22" s="44">
        <v>3.0419999999999998</v>
      </c>
      <c r="I22" s="44">
        <v>6</v>
      </c>
      <c r="J22" s="116">
        <v>7300.8</v>
      </c>
    </row>
    <row r="23" spans="2:10" ht="16.149999999999999" customHeight="1">
      <c r="B23" s="266">
        <v>30020</v>
      </c>
      <c r="C23" s="8" t="s">
        <v>922</v>
      </c>
      <c r="D23" s="50">
        <v>30105</v>
      </c>
      <c r="E23" s="117">
        <v>1</v>
      </c>
      <c r="F23" s="44">
        <v>365.15</v>
      </c>
      <c r="G23" s="44">
        <v>400</v>
      </c>
      <c r="H23" s="44">
        <v>6.085</v>
      </c>
      <c r="I23" s="44">
        <v>4</v>
      </c>
      <c r="J23" s="116">
        <v>9736</v>
      </c>
    </row>
    <row r="24" spans="2:10" ht="16.899999999999999" customHeight="1">
      <c r="B24" s="266">
        <v>30005</v>
      </c>
      <c r="C24" s="8" t="s">
        <v>923</v>
      </c>
      <c r="D24" s="50">
        <v>30105</v>
      </c>
      <c r="E24" s="117">
        <v>0.5</v>
      </c>
      <c r="F24" s="44">
        <v>365.15</v>
      </c>
      <c r="G24" s="44">
        <v>400</v>
      </c>
      <c r="H24" s="44">
        <v>3.0419999999999998</v>
      </c>
      <c r="I24" s="44">
        <v>2</v>
      </c>
      <c r="J24" s="116">
        <v>2433.6</v>
      </c>
    </row>
    <row r="25" spans="2:10" ht="16.149999999999999" customHeight="1">
      <c r="B25" s="267">
        <v>30023</v>
      </c>
      <c r="C25" s="118" t="s">
        <v>924</v>
      </c>
      <c r="D25" s="119">
        <v>30105</v>
      </c>
      <c r="E25" s="122">
        <v>0.5</v>
      </c>
      <c r="F25" s="44">
        <v>365.15</v>
      </c>
      <c r="G25" s="120">
        <v>400</v>
      </c>
      <c r="H25" s="44">
        <v>3.0419999999999998</v>
      </c>
      <c r="I25" s="44">
        <v>2</v>
      </c>
      <c r="J25" s="116">
        <v>2433.6</v>
      </c>
    </row>
    <row r="26" spans="2:10" ht="12" customHeight="1">
      <c r="B26" s="994" t="s">
        <v>900</v>
      </c>
      <c r="C26" s="994"/>
      <c r="D26" s="994"/>
      <c r="E26" s="994"/>
      <c r="F26" s="994"/>
      <c r="G26" s="994"/>
      <c r="H26" s="994"/>
      <c r="I26" s="994"/>
      <c r="J26" s="123">
        <v>98640.000000000015</v>
      </c>
    </row>
    <row r="27" spans="2:10" ht="12" customHeight="1">
      <c r="B27" s="988"/>
      <c r="C27" s="989"/>
      <c r="D27" s="989"/>
      <c r="E27" s="989"/>
      <c r="F27" s="989"/>
      <c r="G27" s="989"/>
      <c r="H27" s="989"/>
      <c r="I27" s="989"/>
      <c r="J27" s="990"/>
    </row>
    <row r="28" spans="2:10" ht="41.25" customHeight="1">
      <c r="B28" s="58" t="s">
        <v>35</v>
      </c>
      <c r="C28" s="59"/>
      <c r="D28" s="51"/>
      <c r="E28" s="5"/>
      <c r="F28" s="5"/>
      <c r="G28" s="6" t="s">
        <v>36</v>
      </c>
      <c r="H28" s="5" t="s">
        <v>37</v>
      </c>
      <c r="I28" s="5" t="s">
        <v>38</v>
      </c>
      <c r="J28" s="5" t="s">
        <v>39</v>
      </c>
    </row>
    <row r="29" spans="2:10" ht="12" customHeight="1">
      <c r="B29" s="11" t="s">
        <v>40</v>
      </c>
      <c r="C29" s="52" t="s">
        <v>907</v>
      </c>
      <c r="D29" s="53"/>
      <c r="E29" s="53"/>
      <c r="F29" s="54"/>
      <c r="G29" s="14">
        <v>0.3</v>
      </c>
      <c r="H29" s="44">
        <v>103.788</v>
      </c>
      <c r="I29" s="9">
        <v>110</v>
      </c>
      <c r="J29" s="116">
        <v>3425</v>
      </c>
    </row>
    <row r="30" spans="2:10" ht="12" customHeight="1">
      <c r="B30" s="994" t="s">
        <v>908</v>
      </c>
      <c r="C30" s="994"/>
      <c r="D30" s="994"/>
      <c r="E30" s="994"/>
      <c r="F30" s="994"/>
      <c r="G30" s="994"/>
      <c r="H30" s="994"/>
      <c r="I30" s="994"/>
      <c r="J30" s="123">
        <v>3425</v>
      </c>
    </row>
    <row r="31" spans="2:10" ht="12" customHeight="1">
      <c r="B31" s="121"/>
      <c r="C31" s="121"/>
      <c r="D31" s="121"/>
      <c r="E31" s="121"/>
      <c r="F31" s="121"/>
      <c r="G31" s="121"/>
      <c r="H31" s="121"/>
      <c r="I31" s="121"/>
      <c r="J31" s="124"/>
    </row>
    <row r="32" spans="2:10" ht="13.15" customHeight="1">
      <c r="B32" s="991" t="s">
        <v>41</v>
      </c>
      <c r="C32" s="992"/>
      <c r="D32" s="992"/>
      <c r="E32" s="992"/>
      <c r="F32" s="992"/>
      <c r="G32" s="992"/>
      <c r="H32" s="992"/>
      <c r="I32" s="993"/>
      <c r="J32" s="125">
        <v>102065.00000000001</v>
      </c>
    </row>
    <row r="33" spans="2:10" ht="13.15" customHeight="1">
      <c r="B33" s="64"/>
      <c r="C33" s="65"/>
      <c r="D33" s="65"/>
      <c r="E33" s="65"/>
      <c r="F33" s="65"/>
      <c r="G33" s="65"/>
      <c r="H33" s="46" t="s">
        <v>928</v>
      </c>
      <c r="I33" s="66">
        <v>0.20599999999999999</v>
      </c>
      <c r="J33" s="125">
        <v>21025.39</v>
      </c>
    </row>
    <row r="34" spans="2:10" ht="13.15" customHeight="1">
      <c r="B34" s="991" t="s">
        <v>42</v>
      </c>
      <c r="C34" s="992"/>
      <c r="D34" s="992"/>
      <c r="E34" s="992"/>
      <c r="F34" s="992"/>
      <c r="G34" s="992"/>
      <c r="H34" s="992"/>
      <c r="I34" s="993"/>
      <c r="J34" s="125">
        <v>123090.39000000001</v>
      </c>
    </row>
    <row r="35" spans="2:10" ht="13.15" customHeight="1">
      <c r="B35" s="991" t="s">
        <v>43</v>
      </c>
      <c r="C35" s="992"/>
      <c r="D35" s="992"/>
      <c r="E35" s="992"/>
      <c r="F35" s="992"/>
      <c r="G35" s="992"/>
      <c r="H35" s="992"/>
      <c r="I35" s="993"/>
      <c r="J35" s="125">
        <v>246180.78000000003</v>
      </c>
    </row>
    <row r="36" spans="2:10" ht="12" customHeight="1">
      <c r="B36" s="12" t="s">
        <v>929</v>
      </c>
      <c r="C36" s="121"/>
      <c r="D36" s="121"/>
      <c r="E36" s="121"/>
      <c r="F36" s="121"/>
      <c r="G36" s="121"/>
      <c r="H36" s="121"/>
      <c r="I36" s="121"/>
      <c r="J36" s="124"/>
    </row>
    <row r="37" spans="2:10" ht="12" customHeight="1">
      <c r="B37" s="121"/>
      <c r="C37" s="121"/>
      <c r="D37" s="121"/>
      <c r="E37" s="121"/>
      <c r="F37" s="121"/>
      <c r="G37" s="121"/>
      <c r="H37" s="121"/>
      <c r="I37" s="121"/>
      <c r="J37" s="124"/>
    </row>
    <row r="38" spans="2:10" ht="12" customHeight="1">
      <c r="B38" s="121"/>
      <c r="C38" s="121"/>
      <c r="D38" s="121"/>
      <c r="E38" s="121"/>
      <c r="F38" s="121"/>
      <c r="G38" s="121"/>
      <c r="H38" s="121"/>
      <c r="I38" s="121"/>
      <c r="J38" s="124"/>
    </row>
    <row r="39" spans="2:10" ht="12" customHeight="1">
      <c r="B39" s="121"/>
      <c r="C39" s="121"/>
      <c r="D39" s="121"/>
      <c r="E39" s="121"/>
      <c r="F39" s="121"/>
      <c r="G39" s="121"/>
      <c r="H39" s="121"/>
      <c r="I39" s="121"/>
      <c r="J39" s="124"/>
    </row>
    <row r="98" spans="2:7">
      <c r="B98" s="67"/>
      <c r="C98" s="67"/>
      <c r="D98" s="67"/>
      <c r="E98" s="67"/>
      <c r="F98" s="67"/>
      <c r="G98" s="67"/>
    </row>
    <row r="99" spans="2:7">
      <c r="B99" s="67"/>
      <c r="C99" s="67"/>
      <c r="D99" s="67"/>
      <c r="E99" s="67"/>
      <c r="F99" s="67"/>
      <c r="G99" s="67"/>
    </row>
    <row r="100" spans="2:7">
      <c r="B100" s="67"/>
      <c r="C100" s="67"/>
      <c r="D100" s="67"/>
      <c r="E100" s="67"/>
      <c r="F100" s="67"/>
      <c r="G100" s="67"/>
    </row>
    <row r="125" spans="3:7">
      <c r="C125" s="67"/>
      <c r="D125" s="67"/>
      <c r="E125" s="67"/>
      <c r="F125" s="67"/>
      <c r="G125" s="67"/>
    </row>
  </sheetData>
  <mergeCells count="7">
    <mergeCell ref="B2:J2"/>
    <mergeCell ref="B27:J27"/>
    <mergeCell ref="B32:I32"/>
    <mergeCell ref="B34:I34"/>
    <mergeCell ref="B35:I35"/>
    <mergeCell ref="B26:I26"/>
    <mergeCell ref="B30:I30"/>
  </mergeCells>
  <pageMargins left="0.51181102362204722" right="0.51181102362204722" top="0.78740157480314965" bottom="0.78740157480314965" header="0.31496062992125984" footer="0.31496062992125984"/>
  <pageSetup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6895A-2946-4353-82CD-C028A2E462FB}">
  <sheetPr>
    <tabColor theme="5"/>
    <pageSetUpPr fitToPage="1"/>
  </sheetPr>
  <dimension ref="A1:N61"/>
  <sheetViews>
    <sheetView view="pageBreakPreview" zoomScale="85" zoomScaleNormal="85" zoomScaleSheetLayoutView="85" workbookViewId="0">
      <pane ySplit="5" topLeftCell="A11" activePane="bottomLeft" state="frozen"/>
      <selection activeCell="N42" sqref="N42"/>
      <selection pane="bottomLeft" activeCell="B25" sqref="B25"/>
    </sheetView>
  </sheetViews>
  <sheetFormatPr defaultRowHeight="12.75"/>
  <cols>
    <col min="1" max="1" width="6.75" style="75" customWidth="1"/>
    <col min="2" max="2" width="66.625" style="75" bestFit="1" customWidth="1"/>
    <col min="3" max="3" width="12.875" style="75" customWidth="1"/>
    <col min="4" max="4" width="6.75" style="75" customWidth="1"/>
    <col min="5" max="7" width="12.875" style="75" customWidth="1"/>
    <col min="8" max="8" width="12.875" style="82" customWidth="1"/>
    <col min="9" max="9" width="12.875" style="75" customWidth="1"/>
    <col min="10" max="10" width="9" style="75"/>
    <col min="11" max="11" width="9" style="74" bestFit="1" customWidth="1"/>
    <col min="12" max="12" width="9" style="75"/>
    <col min="13" max="13" width="84.625" style="75" customWidth="1"/>
    <col min="14" max="256" width="9" style="75"/>
    <col min="257" max="257" width="6.75" style="75" customWidth="1"/>
    <col min="258" max="258" width="66.625" style="75" bestFit="1" customWidth="1"/>
    <col min="259" max="259" width="12.875" style="75" customWidth="1"/>
    <col min="260" max="260" width="6.75" style="75" customWidth="1"/>
    <col min="261" max="265" width="12.875" style="75" customWidth="1"/>
    <col min="266" max="266" width="9" style="75"/>
    <col min="267" max="267" width="9" style="75" bestFit="1"/>
    <col min="268" max="512" width="9" style="75"/>
    <col min="513" max="513" width="6.75" style="75" customWidth="1"/>
    <col min="514" max="514" width="66.625" style="75" bestFit="1" customWidth="1"/>
    <col min="515" max="515" width="12.875" style="75" customWidth="1"/>
    <col min="516" max="516" width="6.75" style="75" customWidth="1"/>
    <col min="517" max="521" width="12.875" style="75" customWidth="1"/>
    <col min="522" max="522" width="9" style="75"/>
    <col min="523" max="523" width="9" style="75" bestFit="1"/>
    <col min="524" max="768" width="9" style="75"/>
    <col min="769" max="769" width="6.75" style="75" customWidth="1"/>
    <col min="770" max="770" width="66.625" style="75" bestFit="1" customWidth="1"/>
    <col min="771" max="771" width="12.875" style="75" customWidth="1"/>
    <col min="772" max="772" width="6.75" style="75" customWidth="1"/>
    <col min="773" max="777" width="12.875" style="75" customWidth="1"/>
    <col min="778" max="778" width="9" style="75"/>
    <col min="779" max="779" width="9" style="75" bestFit="1"/>
    <col min="780" max="1024" width="9" style="75"/>
    <col min="1025" max="1025" width="6.75" style="75" customWidth="1"/>
    <col min="1026" max="1026" width="66.625" style="75" bestFit="1" customWidth="1"/>
    <col min="1027" max="1027" width="12.875" style="75" customWidth="1"/>
    <col min="1028" max="1028" width="6.75" style="75" customWidth="1"/>
    <col min="1029" max="1033" width="12.875" style="75" customWidth="1"/>
    <col min="1034" max="1034" width="9" style="75"/>
    <col min="1035" max="1035" width="9" style="75" bestFit="1"/>
    <col min="1036" max="1280" width="9" style="75"/>
    <col min="1281" max="1281" width="6.75" style="75" customWidth="1"/>
    <col min="1282" max="1282" width="66.625" style="75" bestFit="1" customWidth="1"/>
    <col min="1283" max="1283" width="12.875" style="75" customWidth="1"/>
    <col min="1284" max="1284" width="6.75" style="75" customWidth="1"/>
    <col min="1285" max="1289" width="12.875" style="75" customWidth="1"/>
    <col min="1290" max="1290" width="9" style="75"/>
    <col min="1291" max="1291" width="9" style="75" bestFit="1"/>
    <col min="1292" max="1536" width="9" style="75"/>
    <col min="1537" max="1537" width="6.75" style="75" customWidth="1"/>
    <col min="1538" max="1538" width="66.625" style="75" bestFit="1" customWidth="1"/>
    <col min="1539" max="1539" width="12.875" style="75" customWidth="1"/>
    <col min="1540" max="1540" width="6.75" style="75" customWidth="1"/>
    <col min="1541" max="1545" width="12.875" style="75" customWidth="1"/>
    <col min="1546" max="1546" width="9" style="75"/>
    <col min="1547" max="1547" width="9" style="75" bestFit="1"/>
    <col min="1548" max="1792" width="9" style="75"/>
    <col min="1793" max="1793" width="6.75" style="75" customWidth="1"/>
    <col min="1794" max="1794" width="66.625" style="75" bestFit="1" customWidth="1"/>
    <col min="1795" max="1795" width="12.875" style="75" customWidth="1"/>
    <col min="1796" max="1796" width="6.75" style="75" customWidth="1"/>
    <col min="1797" max="1801" width="12.875" style="75" customWidth="1"/>
    <col min="1802" max="1802" width="9" style="75"/>
    <col min="1803" max="1803" width="9" style="75" bestFit="1"/>
    <col min="1804" max="2048" width="9" style="75"/>
    <col min="2049" max="2049" width="6.75" style="75" customWidth="1"/>
    <col min="2050" max="2050" width="66.625" style="75" bestFit="1" customWidth="1"/>
    <col min="2051" max="2051" width="12.875" style="75" customWidth="1"/>
    <col min="2052" max="2052" width="6.75" style="75" customWidth="1"/>
    <col min="2053" max="2057" width="12.875" style="75" customWidth="1"/>
    <col min="2058" max="2058" width="9" style="75"/>
    <col min="2059" max="2059" width="9" style="75" bestFit="1"/>
    <col min="2060" max="2304" width="9" style="75"/>
    <col min="2305" max="2305" width="6.75" style="75" customWidth="1"/>
    <col min="2306" max="2306" width="66.625" style="75" bestFit="1" customWidth="1"/>
    <col min="2307" max="2307" width="12.875" style="75" customWidth="1"/>
    <col min="2308" max="2308" width="6.75" style="75" customWidth="1"/>
    <col min="2309" max="2313" width="12.875" style="75" customWidth="1"/>
    <col min="2314" max="2314" width="9" style="75"/>
    <col min="2315" max="2315" width="9" style="75" bestFit="1"/>
    <col min="2316" max="2560" width="9" style="75"/>
    <col min="2561" max="2561" width="6.75" style="75" customWidth="1"/>
    <col min="2562" max="2562" width="66.625" style="75" bestFit="1" customWidth="1"/>
    <col min="2563" max="2563" width="12.875" style="75" customWidth="1"/>
    <col min="2564" max="2564" width="6.75" style="75" customWidth="1"/>
    <col min="2565" max="2569" width="12.875" style="75" customWidth="1"/>
    <col min="2570" max="2570" width="9" style="75"/>
    <col min="2571" max="2571" width="9" style="75" bestFit="1"/>
    <col min="2572" max="2816" width="9" style="75"/>
    <col min="2817" max="2817" width="6.75" style="75" customWidth="1"/>
    <col min="2818" max="2818" width="66.625" style="75" bestFit="1" customWidth="1"/>
    <col min="2819" max="2819" width="12.875" style="75" customWidth="1"/>
    <col min="2820" max="2820" width="6.75" style="75" customWidth="1"/>
    <col min="2821" max="2825" width="12.875" style="75" customWidth="1"/>
    <col min="2826" max="2826" width="9" style="75"/>
    <col min="2827" max="2827" width="9" style="75" bestFit="1"/>
    <col min="2828" max="3072" width="9" style="75"/>
    <col min="3073" max="3073" width="6.75" style="75" customWidth="1"/>
    <col min="3074" max="3074" width="66.625" style="75" bestFit="1" customWidth="1"/>
    <col min="3075" max="3075" width="12.875" style="75" customWidth="1"/>
    <col min="3076" max="3076" width="6.75" style="75" customWidth="1"/>
    <col min="3077" max="3081" width="12.875" style="75" customWidth="1"/>
    <col min="3082" max="3082" width="9" style="75"/>
    <col min="3083" max="3083" width="9" style="75" bestFit="1"/>
    <col min="3084" max="3328" width="9" style="75"/>
    <col min="3329" max="3329" width="6.75" style="75" customWidth="1"/>
    <col min="3330" max="3330" width="66.625" style="75" bestFit="1" customWidth="1"/>
    <col min="3331" max="3331" width="12.875" style="75" customWidth="1"/>
    <col min="3332" max="3332" width="6.75" style="75" customWidth="1"/>
    <col min="3333" max="3337" width="12.875" style="75" customWidth="1"/>
    <col min="3338" max="3338" width="9" style="75"/>
    <col min="3339" max="3339" width="9" style="75" bestFit="1"/>
    <col min="3340" max="3584" width="9" style="75"/>
    <col min="3585" max="3585" width="6.75" style="75" customWidth="1"/>
    <col min="3586" max="3586" width="66.625" style="75" bestFit="1" customWidth="1"/>
    <col min="3587" max="3587" width="12.875" style="75" customWidth="1"/>
    <col min="3588" max="3588" width="6.75" style="75" customWidth="1"/>
    <col min="3589" max="3593" width="12.875" style="75" customWidth="1"/>
    <col min="3594" max="3594" width="9" style="75"/>
    <col min="3595" max="3595" width="9" style="75" bestFit="1"/>
    <col min="3596" max="3840" width="9" style="75"/>
    <col min="3841" max="3841" width="6.75" style="75" customWidth="1"/>
    <col min="3842" max="3842" width="66.625" style="75" bestFit="1" customWidth="1"/>
    <col min="3843" max="3843" width="12.875" style="75" customWidth="1"/>
    <col min="3844" max="3844" width="6.75" style="75" customWidth="1"/>
    <col min="3845" max="3849" width="12.875" style="75" customWidth="1"/>
    <col min="3850" max="3850" width="9" style="75"/>
    <col min="3851" max="3851" width="9" style="75" bestFit="1"/>
    <col min="3852" max="4096" width="9" style="75"/>
    <col min="4097" max="4097" width="6.75" style="75" customWidth="1"/>
    <col min="4098" max="4098" width="66.625" style="75" bestFit="1" customWidth="1"/>
    <col min="4099" max="4099" width="12.875" style="75" customWidth="1"/>
    <col min="4100" max="4100" width="6.75" style="75" customWidth="1"/>
    <col min="4101" max="4105" width="12.875" style="75" customWidth="1"/>
    <col min="4106" max="4106" width="9" style="75"/>
    <col min="4107" max="4107" width="9" style="75" bestFit="1"/>
    <col min="4108" max="4352" width="9" style="75"/>
    <col min="4353" max="4353" width="6.75" style="75" customWidth="1"/>
    <col min="4354" max="4354" width="66.625" style="75" bestFit="1" customWidth="1"/>
    <col min="4355" max="4355" width="12.875" style="75" customWidth="1"/>
    <col min="4356" max="4356" width="6.75" style="75" customWidth="1"/>
    <col min="4357" max="4361" width="12.875" style="75" customWidth="1"/>
    <col min="4362" max="4362" width="9" style="75"/>
    <col min="4363" max="4363" width="9" style="75" bestFit="1"/>
    <col min="4364" max="4608" width="9" style="75"/>
    <col min="4609" max="4609" width="6.75" style="75" customWidth="1"/>
    <col min="4610" max="4610" width="66.625" style="75" bestFit="1" customWidth="1"/>
    <col min="4611" max="4611" width="12.875" style="75" customWidth="1"/>
    <col min="4612" max="4612" width="6.75" style="75" customWidth="1"/>
    <col min="4613" max="4617" width="12.875" style="75" customWidth="1"/>
    <col min="4618" max="4618" width="9" style="75"/>
    <col min="4619" max="4619" width="9" style="75" bestFit="1"/>
    <col min="4620" max="4864" width="9" style="75"/>
    <col min="4865" max="4865" width="6.75" style="75" customWidth="1"/>
    <col min="4866" max="4866" width="66.625" style="75" bestFit="1" customWidth="1"/>
    <col min="4867" max="4867" width="12.875" style="75" customWidth="1"/>
    <col min="4868" max="4868" width="6.75" style="75" customWidth="1"/>
    <col min="4869" max="4873" width="12.875" style="75" customWidth="1"/>
    <col min="4874" max="4874" width="9" style="75"/>
    <col min="4875" max="4875" width="9" style="75" bestFit="1"/>
    <col min="4876" max="5120" width="9" style="75"/>
    <col min="5121" max="5121" width="6.75" style="75" customWidth="1"/>
    <col min="5122" max="5122" width="66.625" style="75" bestFit="1" customWidth="1"/>
    <col min="5123" max="5123" width="12.875" style="75" customWidth="1"/>
    <col min="5124" max="5124" width="6.75" style="75" customWidth="1"/>
    <col min="5125" max="5129" width="12.875" style="75" customWidth="1"/>
    <col min="5130" max="5130" width="9" style="75"/>
    <col min="5131" max="5131" width="9" style="75" bestFit="1"/>
    <col min="5132" max="5376" width="9" style="75"/>
    <col min="5377" max="5377" width="6.75" style="75" customWidth="1"/>
    <col min="5378" max="5378" width="66.625" style="75" bestFit="1" customWidth="1"/>
    <col min="5379" max="5379" width="12.875" style="75" customWidth="1"/>
    <col min="5380" max="5380" width="6.75" style="75" customWidth="1"/>
    <col min="5381" max="5385" width="12.875" style="75" customWidth="1"/>
    <col min="5386" max="5386" width="9" style="75"/>
    <col min="5387" max="5387" width="9" style="75" bestFit="1"/>
    <col min="5388" max="5632" width="9" style="75"/>
    <col min="5633" max="5633" width="6.75" style="75" customWidth="1"/>
    <col min="5634" max="5634" width="66.625" style="75" bestFit="1" customWidth="1"/>
    <col min="5635" max="5635" width="12.875" style="75" customWidth="1"/>
    <col min="5636" max="5636" width="6.75" style="75" customWidth="1"/>
    <col min="5637" max="5641" width="12.875" style="75" customWidth="1"/>
    <col min="5642" max="5642" width="9" style="75"/>
    <col min="5643" max="5643" width="9" style="75" bestFit="1"/>
    <col min="5644" max="5888" width="9" style="75"/>
    <col min="5889" max="5889" width="6.75" style="75" customWidth="1"/>
    <col min="5890" max="5890" width="66.625" style="75" bestFit="1" customWidth="1"/>
    <col min="5891" max="5891" width="12.875" style="75" customWidth="1"/>
    <col min="5892" max="5892" width="6.75" style="75" customWidth="1"/>
    <col min="5893" max="5897" width="12.875" style="75" customWidth="1"/>
    <col min="5898" max="5898" width="9" style="75"/>
    <col min="5899" max="5899" width="9" style="75" bestFit="1"/>
    <col min="5900" max="6144" width="9" style="75"/>
    <col min="6145" max="6145" width="6.75" style="75" customWidth="1"/>
    <col min="6146" max="6146" width="66.625" style="75" bestFit="1" customWidth="1"/>
    <col min="6147" max="6147" width="12.875" style="75" customWidth="1"/>
    <col min="6148" max="6148" width="6.75" style="75" customWidth="1"/>
    <col min="6149" max="6153" width="12.875" style="75" customWidth="1"/>
    <col min="6154" max="6154" width="9" style="75"/>
    <col min="6155" max="6155" width="9" style="75" bestFit="1"/>
    <col min="6156" max="6400" width="9" style="75"/>
    <col min="6401" max="6401" width="6.75" style="75" customWidth="1"/>
    <col min="6402" max="6402" width="66.625" style="75" bestFit="1" customWidth="1"/>
    <col min="6403" max="6403" width="12.875" style="75" customWidth="1"/>
    <col min="6404" max="6404" width="6.75" style="75" customWidth="1"/>
    <col min="6405" max="6409" width="12.875" style="75" customWidth="1"/>
    <col min="6410" max="6410" width="9" style="75"/>
    <col min="6411" max="6411" width="9" style="75" bestFit="1"/>
    <col min="6412" max="6656" width="9" style="75"/>
    <col min="6657" max="6657" width="6.75" style="75" customWidth="1"/>
    <col min="6658" max="6658" width="66.625" style="75" bestFit="1" customWidth="1"/>
    <col min="6659" max="6659" width="12.875" style="75" customWidth="1"/>
    <col min="6660" max="6660" width="6.75" style="75" customWidth="1"/>
    <col min="6661" max="6665" width="12.875" style="75" customWidth="1"/>
    <col min="6666" max="6666" width="9" style="75"/>
    <col min="6667" max="6667" width="9" style="75" bestFit="1"/>
    <col min="6668" max="6912" width="9" style="75"/>
    <col min="6913" max="6913" width="6.75" style="75" customWidth="1"/>
    <col min="6914" max="6914" width="66.625" style="75" bestFit="1" customWidth="1"/>
    <col min="6915" max="6915" width="12.875" style="75" customWidth="1"/>
    <col min="6916" max="6916" width="6.75" style="75" customWidth="1"/>
    <col min="6917" max="6921" width="12.875" style="75" customWidth="1"/>
    <col min="6922" max="6922" width="9" style="75"/>
    <col min="6923" max="6923" width="9" style="75" bestFit="1"/>
    <col min="6924" max="7168" width="9" style="75"/>
    <col min="7169" max="7169" width="6.75" style="75" customWidth="1"/>
    <col min="7170" max="7170" width="66.625" style="75" bestFit="1" customWidth="1"/>
    <col min="7171" max="7171" width="12.875" style="75" customWidth="1"/>
    <col min="7172" max="7172" width="6.75" style="75" customWidth="1"/>
    <col min="7173" max="7177" width="12.875" style="75" customWidth="1"/>
    <col min="7178" max="7178" width="9" style="75"/>
    <col min="7179" max="7179" width="9" style="75" bestFit="1"/>
    <col min="7180" max="7424" width="9" style="75"/>
    <col min="7425" max="7425" width="6.75" style="75" customWidth="1"/>
    <col min="7426" max="7426" width="66.625" style="75" bestFit="1" customWidth="1"/>
    <col min="7427" max="7427" width="12.875" style="75" customWidth="1"/>
    <col min="7428" max="7428" width="6.75" style="75" customWidth="1"/>
    <col min="7429" max="7433" width="12.875" style="75" customWidth="1"/>
    <col min="7434" max="7434" width="9" style="75"/>
    <col min="7435" max="7435" width="9" style="75" bestFit="1"/>
    <col min="7436" max="7680" width="9" style="75"/>
    <col min="7681" max="7681" width="6.75" style="75" customWidth="1"/>
    <col min="7682" max="7682" width="66.625" style="75" bestFit="1" customWidth="1"/>
    <col min="7683" max="7683" width="12.875" style="75" customWidth="1"/>
    <col min="7684" max="7684" width="6.75" style="75" customWidth="1"/>
    <col min="7685" max="7689" width="12.875" style="75" customWidth="1"/>
    <col min="7690" max="7690" width="9" style="75"/>
    <col min="7691" max="7691" width="9" style="75" bestFit="1"/>
    <col min="7692" max="7936" width="9" style="75"/>
    <col min="7937" max="7937" width="6.75" style="75" customWidth="1"/>
    <col min="7938" max="7938" width="66.625" style="75" bestFit="1" customWidth="1"/>
    <col min="7939" max="7939" width="12.875" style="75" customWidth="1"/>
    <col min="7940" max="7940" width="6.75" style="75" customWidth="1"/>
    <col min="7941" max="7945" width="12.875" style="75" customWidth="1"/>
    <col min="7946" max="7946" width="9" style="75"/>
    <col min="7947" max="7947" width="9" style="75" bestFit="1"/>
    <col min="7948" max="8192" width="9" style="75"/>
    <col min="8193" max="8193" width="6.75" style="75" customWidth="1"/>
    <col min="8194" max="8194" width="66.625" style="75" bestFit="1" customWidth="1"/>
    <col min="8195" max="8195" width="12.875" style="75" customWidth="1"/>
    <col min="8196" max="8196" width="6.75" style="75" customWidth="1"/>
    <col min="8197" max="8201" width="12.875" style="75" customWidth="1"/>
    <col min="8202" max="8202" width="9" style="75"/>
    <col min="8203" max="8203" width="9" style="75" bestFit="1"/>
    <col min="8204" max="8448" width="9" style="75"/>
    <col min="8449" max="8449" width="6.75" style="75" customWidth="1"/>
    <col min="8450" max="8450" width="66.625" style="75" bestFit="1" customWidth="1"/>
    <col min="8451" max="8451" width="12.875" style="75" customWidth="1"/>
    <col min="8452" max="8452" width="6.75" style="75" customWidth="1"/>
    <col min="8453" max="8457" width="12.875" style="75" customWidth="1"/>
    <col min="8458" max="8458" width="9" style="75"/>
    <col min="8459" max="8459" width="9" style="75" bestFit="1"/>
    <col min="8460" max="8704" width="9" style="75"/>
    <col min="8705" max="8705" width="6.75" style="75" customWidth="1"/>
    <col min="8706" max="8706" width="66.625" style="75" bestFit="1" customWidth="1"/>
    <col min="8707" max="8707" width="12.875" style="75" customWidth="1"/>
    <col min="8708" max="8708" width="6.75" style="75" customWidth="1"/>
    <col min="8709" max="8713" width="12.875" style="75" customWidth="1"/>
    <col min="8714" max="8714" width="9" style="75"/>
    <col min="8715" max="8715" width="9" style="75" bestFit="1"/>
    <col min="8716" max="8960" width="9" style="75"/>
    <col min="8961" max="8961" width="6.75" style="75" customWidth="1"/>
    <col min="8962" max="8962" width="66.625" style="75" bestFit="1" customWidth="1"/>
    <col min="8963" max="8963" width="12.875" style="75" customWidth="1"/>
    <col min="8964" max="8964" width="6.75" style="75" customWidth="1"/>
    <col min="8965" max="8969" width="12.875" style="75" customWidth="1"/>
    <col min="8970" max="8970" width="9" style="75"/>
    <col min="8971" max="8971" width="9" style="75" bestFit="1"/>
    <col min="8972" max="9216" width="9" style="75"/>
    <col min="9217" max="9217" width="6.75" style="75" customWidth="1"/>
    <col min="9218" max="9218" width="66.625" style="75" bestFit="1" customWidth="1"/>
    <col min="9219" max="9219" width="12.875" style="75" customWidth="1"/>
    <col min="9220" max="9220" width="6.75" style="75" customWidth="1"/>
    <col min="9221" max="9225" width="12.875" style="75" customWidth="1"/>
    <col min="9226" max="9226" width="9" style="75"/>
    <col min="9227" max="9227" width="9" style="75" bestFit="1"/>
    <col min="9228" max="9472" width="9" style="75"/>
    <col min="9473" max="9473" width="6.75" style="75" customWidth="1"/>
    <col min="9474" max="9474" width="66.625" style="75" bestFit="1" customWidth="1"/>
    <col min="9475" max="9475" width="12.875" style="75" customWidth="1"/>
    <col min="9476" max="9476" width="6.75" style="75" customWidth="1"/>
    <col min="9477" max="9481" width="12.875" style="75" customWidth="1"/>
    <col min="9482" max="9482" width="9" style="75"/>
    <col min="9483" max="9483" width="9" style="75" bestFit="1"/>
    <col min="9484" max="9728" width="9" style="75"/>
    <col min="9729" max="9729" width="6.75" style="75" customWidth="1"/>
    <col min="9730" max="9730" width="66.625" style="75" bestFit="1" customWidth="1"/>
    <col min="9731" max="9731" width="12.875" style="75" customWidth="1"/>
    <col min="9732" max="9732" width="6.75" style="75" customWidth="1"/>
    <col min="9733" max="9737" width="12.875" style="75" customWidth="1"/>
    <col min="9738" max="9738" width="9" style="75"/>
    <col min="9739" max="9739" width="9" style="75" bestFit="1"/>
    <col min="9740" max="9984" width="9" style="75"/>
    <col min="9985" max="9985" width="6.75" style="75" customWidth="1"/>
    <col min="9986" max="9986" width="66.625" style="75" bestFit="1" customWidth="1"/>
    <col min="9987" max="9987" width="12.875" style="75" customWidth="1"/>
    <col min="9988" max="9988" width="6.75" style="75" customWidth="1"/>
    <col min="9989" max="9993" width="12.875" style="75" customWidth="1"/>
    <col min="9994" max="9994" width="9" style="75"/>
    <col min="9995" max="9995" width="9" style="75" bestFit="1"/>
    <col min="9996" max="10240" width="9" style="75"/>
    <col min="10241" max="10241" width="6.75" style="75" customWidth="1"/>
    <col min="10242" max="10242" width="66.625" style="75" bestFit="1" customWidth="1"/>
    <col min="10243" max="10243" width="12.875" style="75" customWidth="1"/>
    <col min="10244" max="10244" width="6.75" style="75" customWidth="1"/>
    <col min="10245" max="10249" width="12.875" style="75" customWidth="1"/>
    <col min="10250" max="10250" width="9" style="75"/>
    <col min="10251" max="10251" width="9" style="75" bestFit="1"/>
    <col min="10252" max="10496" width="9" style="75"/>
    <col min="10497" max="10497" width="6.75" style="75" customWidth="1"/>
    <col min="10498" max="10498" width="66.625" style="75" bestFit="1" customWidth="1"/>
    <col min="10499" max="10499" width="12.875" style="75" customWidth="1"/>
    <col min="10500" max="10500" width="6.75" style="75" customWidth="1"/>
    <col min="10501" max="10505" width="12.875" style="75" customWidth="1"/>
    <col min="10506" max="10506" width="9" style="75"/>
    <col min="10507" max="10507" width="9" style="75" bestFit="1"/>
    <col min="10508" max="10752" width="9" style="75"/>
    <col min="10753" max="10753" width="6.75" style="75" customWidth="1"/>
    <col min="10754" max="10754" width="66.625" style="75" bestFit="1" customWidth="1"/>
    <col min="10755" max="10755" width="12.875" style="75" customWidth="1"/>
    <col min="10756" max="10756" width="6.75" style="75" customWidth="1"/>
    <col min="10757" max="10761" width="12.875" style="75" customWidth="1"/>
    <col min="10762" max="10762" width="9" style="75"/>
    <col min="10763" max="10763" width="9" style="75" bestFit="1"/>
    <col min="10764" max="11008" width="9" style="75"/>
    <col min="11009" max="11009" width="6.75" style="75" customWidth="1"/>
    <col min="11010" max="11010" width="66.625" style="75" bestFit="1" customWidth="1"/>
    <col min="11011" max="11011" width="12.875" style="75" customWidth="1"/>
    <col min="11012" max="11012" width="6.75" style="75" customWidth="1"/>
    <col min="11013" max="11017" width="12.875" style="75" customWidth="1"/>
    <col min="11018" max="11018" width="9" style="75"/>
    <col min="11019" max="11019" width="9" style="75" bestFit="1"/>
    <col min="11020" max="11264" width="9" style="75"/>
    <col min="11265" max="11265" width="6.75" style="75" customWidth="1"/>
    <col min="11266" max="11266" width="66.625" style="75" bestFit="1" customWidth="1"/>
    <col min="11267" max="11267" width="12.875" style="75" customWidth="1"/>
    <col min="11268" max="11268" width="6.75" style="75" customWidth="1"/>
    <col min="11269" max="11273" width="12.875" style="75" customWidth="1"/>
    <col min="11274" max="11274" width="9" style="75"/>
    <col min="11275" max="11275" width="9" style="75" bestFit="1"/>
    <col min="11276" max="11520" width="9" style="75"/>
    <col min="11521" max="11521" width="6.75" style="75" customWidth="1"/>
    <col min="11522" max="11522" width="66.625" style="75" bestFit="1" customWidth="1"/>
    <col min="11523" max="11523" width="12.875" style="75" customWidth="1"/>
    <col min="11524" max="11524" width="6.75" style="75" customWidth="1"/>
    <col min="11525" max="11529" width="12.875" style="75" customWidth="1"/>
    <col min="11530" max="11530" width="9" style="75"/>
    <col min="11531" max="11531" width="9" style="75" bestFit="1"/>
    <col min="11532" max="11776" width="9" style="75"/>
    <col min="11777" max="11777" width="6.75" style="75" customWidth="1"/>
    <col min="11778" max="11778" width="66.625" style="75" bestFit="1" customWidth="1"/>
    <col min="11779" max="11779" width="12.875" style="75" customWidth="1"/>
    <col min="11780" max="11780" width="6.75" style="75" customWidth="1"/>
    <col min="11781" max="11785" width="12.875" style="75" customWidth="1"/>
    <col min="11786" max="11786" width="9" style="75"/>
    <col min="11787" max="11787" width="9" style="75" bestFit="1"/>
    <col min="11788" max="12032" width="9" style="75"/>
    <col min="12033" max="12033" width="6.75" style="75" customWidth="1"/>
    <col min="12034" max="12034" width="66.625" style="75" bestFit="1" customWidth="1"/>
    <col min="12035" max="12035" width="12.875" style="75" customWidth="1"/>
    <col min="12036" max="12036" width="6.75" style="75" customWidth="1"/>
    <col min="12037" max="12041" width="12.875" style="75" customWidth="1"/>
    <col min="12042" max="12042" width="9" style="75"/>
    <col min="12043" max="12043" width="9" style="75" bestFit="1"/>
    <col min="12044" max="12288" width="9" style="75"/>
    <col min="12289" max="12289" width="6.75" style="75" customWidth="1"/>
    <col min="12290" max="12290" width="66.625" style="75" bestFit="1" customWidth="1"/>
    <col min="12291" max="12291" width="12.875" style="75" customWidth="1"/>
    <col min="12292" max="12292" width="6.75" style="75" customWidth="1"/>
    <col min="12293" max="12297" width="12.875" style="75" customWidth="1"/>
    <col min="12298" max="12298" width="9" style="75"/>
    <col min="12299" max="12299" width="9" style="75" bestFit="1"/>
    <col min="12300" max="12544" width="9" style="75"/>
    <col min="12545" max="12545" width="6.75" style="75" customWidth="1"/>
    <col min="12546" max="12546" width="66.625" style="75" bestFit="1" customWidth="1"/>
    <col min="12547" max="12547" width="12.875" style="75" customWidth="1"/>
    <col min="12548" max="12548" width="6.75" style="75" customWidth="1"/>
    <col min="12549" max="12553" width="12.875" style="75" customWidth="1"/>
    <col min="12554" max="12554" width="9" style="75"/>
    <col min="12555" max="12555" width="9" style="75" bestFit="1"/>
    <col min="12556" max="12800" width="9" style="75"/>
    <col min="12801" max="12801" width="6.75" style="75" customWidth="1"/>
    <col min="12802" max="12802" width="66.625" style="75" bestFit="1" customWidth="1"/>
    <col min="12803" max="12803" width="12.875" style="75" customWidth="1"/>
    <col min="12804" max="12804" width="6.75" style="75" customWidth="1"/>
    <col min="12805" max="12809" width="12.875" style="75" customWidth="1"/>
    <col min="12810" max="12810" width="9" style="75"/>
    <col min="12811" max="12811" width="9" style="75" bestFit="1"/>
    <col min="12812" max="13056" width="9" style="75"/>
    <col min="13057" max="13057" width="6.75" style="75" customWidth="1"/>
    <col min="13058" max="13058" width="66.625" style="75" bestFit="1" customWidth="1"/>
    <col min="13059" max="13059" width="12.875" style="75" customWidth="1"/>
    <col min="13060" max="13060" width="6.75" style="75" customWidth="1"/>
    <col min="13061" max="13065" width="12.875" style="75" customWidth="1"/>
    <col min="13066" max="13066" width="9" style="75"/>
    <col min="13067" max="13067" width="9" style="75" bestFit="1"/>
    <col min="13068" max="13312" width="9" style="75"/>
    <col min="13313" max="13313" width="6.75" style="75" customWidth="1"/>
    <col min="13314" max="13314" width="66.625" style="75" bestFit="1" customWidth="1"/>
    <col min="13315" max="13315" width="12.875" style="75" customWidth="1"/>
    <col min="13316" max="13316" width="6.75" style="75" customWidth="1"/>
    <col min="13317" max="13321" width="12.875" style="75" customWidth="1"/>
    <col min="13322" max="13322" width="9" style="75"/>
    <col min="13323" max="13323" width="9" style="75" bestFit="1"/>
    <col min="13324" max="13568" width="9" style="75"/>
    <col min="13569" max="13569" width="6.75" style="75" customWidth="1"/>
    <col min="13570" max="13570" width="66.625" style="75" bestFit="1" customWidth="1"/>
    <col min="13571" max="13571" width="12.875" style="75" customWidth="1"/>
    <col min="13572" max="13572" width="6.75" style="75" customWidth="1"/>
    <col min="13573" max="13577" width="12.875" style="75" customWidth="1"/>
    <col min="13578" max="13578" width="9" style="75"/>
    <col min="13579" max="13579" width="9" style="75" bestFit="1"/>
    <col min="13580" max="13824" width="9" style="75"/>
    <col min="13825" max="13825" width="6.75" style="75" customWidth="1"/>
    <col min="13826" max="13826" width="66.625" style="75" bestFit="1" customWidth="1"/>
    <col min="13827" max="13827" width="12.875" style="75" customWidth="1"/>
    <col min="13828" max="13828" width="6.75" style="75" customWidth="1"/>
    <col min="13829" max="13833" width="12.875" style="75" customWidth="1"/>
    <col min="13834" max="13834" width="9" style="75"/>
    <col min="13835" max="13835" width="9" style="75" bestFit="1"/>
    <col min="13836" max="14080" width="9" style="75"/>
    <col min="14081" max="14081" width="6.75" style="75" customWidth="1"/>
    <col min="14082" max="14082" width="66.625" style="75" bestFit="1" customWidth="1"/>
    <col min="14083" max="14083" width="12.875" style="75" customWidth="1"/>
    <col min="14084" max="14084" width="6.75" style="75" customWidth="1"/>
    <col min="14085" max="14089" width="12.875" style="75" customWidth="1"/>
    <col min="14090" max="14090" width="9" style="75"/>
    <col min="14091" max="14091" width="9" style="75" bestFit="1"/>
    <col min="14092" max="14336" width="9" style="75"/>
    <col min="14337" max="14337" width="6.75" style="75" customWidth="1"/>
    <col min="14338" max="14338" width="66.625" style="75" bestFit="1" customWidth="1"/>
    <col min="14339" max="14339" width="12.875" style="75" customWidth="1"/>
    <col min="14340" max="14340" width="6.75" style="75" customWidth="1"/>
    <col min="14341" max="14345" width="12.875" style="75" customWidth="1"/>
    <col min="14346" max="14346" width="9" style="75"/>
    <col min="14347" max="14347" width="9" style="75" bestFit="1"/>
    <col min="14348" max="14592" width="9" style="75"/>
    <col min="14593" max="14593" width="6.75" style="75" customWidth="1"/>
    <col min="14594" max="14594" width="66.625" style="75" bestFit="1" customWidth="1"/>
    <col min="14595" max="14595" width="12.875" style="75" customWidth="1"/>
    <col min="14596" max="14596" width="6.75" style="75" customWidth="1"/>
    <col min="14597" max="14601" width="12.875" style="75" customWidth="1"/>
    <col min="14602" max="14602" width="9" style="75"/>
    <col min="14603" max="14603" width="9" style="75" bestFit="1"/>
    <col min="14604" max="14848" width="9" style="75"/>
    <col min="14849" max="14849" width="6.75" style="75" customWidth="1"/>
    <col min="14850" max="14850" width="66.625" style="75" bestFit="1" customWidth="1"/>
    <col min="14851" max="14851" width="12.875" style="75" customWidth="1"/>
    <col min="14852" max="14852" width="6.75" style="75" customWidth="1"/>
    <col min="14853" max="14857" width="12.875" style="75" customWidth="1"/>
    <col min="14858" max="14858" width="9" style="75"/>
    <col min="14859" max="14859" width="9" style="75" bestFit="1"/>
    <col min="14860" max="15104" width="9" style="75"/>
    <col min="15105" max="15105" width="6.75" style="75" customWidth="1"/>
    <col min="15106" max="15106" width="66.625" style="75" bestFit="1" customWidth="1"/>
    <col min="15107" max="15107" width="12.875" style="75" customWidth="1"/>
    <col min="15108" max="15108" width="6.75" style="75" customWidth="1"/>
    <col min="15109" max="15113" width="12.875" style="75" customWidth="1"/>
    <col min="15114" max="15114" width="9" style="75"/>
    <col min="15115" max="15115" width="9" style="75" bestFit="1"/>
    <col min="15116" max="15360" width="9" style="75"/>
    <col min="15361" max="15361" width="6.75" style="75" customWidth="1"/>
    <col min="15362" max="15362" width="66.625" style="75" bestFit="1" customWidth="1"/>
    <col min="15363" max="15363" width="12.875" style="75" customWidth="1"/>
    <col min="15364" max="15364" width="6.75" style="75" customWidth="1"/>
    <col min="15365" max="15369" width="12.875" style="75" customWidth="1"/>
    <col min="15370" max="15370" width="9" style="75"/>
    <col min="15371" max="15371" width="9" style="75" bestFit="1"/>
    <col min="15372" max="15616" width="9" style="75"/>
    <col min="15617" max="15617" width="6.75" style="75" customWidth="1"/>
    <col min="15618" max="15618" width="66.625" style="75" bestFit="1" customWidth="1"/>
    <col min="15619" max="15619" width="12.875" style="75" customWidth="1"/>
    <col min="15620" max="15620" width="6.75" style="75" customWidth="1"/>
    <col min="15621" max="15625" width="12.875" style="75" customWidth="1"/>
    <col min="15626" max="15626" width="9" style="75"/>
    <col min="15627" max="15627" width="9" style="75" bestFit="1"/>
    <col min="15628" max="15872" width="9" style="75"/>
    <col min="15873" max="15873" width="6.75" style="75" customWidth="1"/>
    <col min="15874" max="15874" width="66.625" style="75" bestFit="1" customWidth="1"/>
    <col min="15875" max="15875" width="12.875" style="75" customWidth="1"/>
    <col min="15876" max="15876" width="6.75" style="75" customWidth="1"/>
    <col min="15877" max="15881" width="12.875" style="75" customWidth="1"/>
    <col min="15882" max="15882" width="9" style="75"/>
    <col min="15883" max="15883" width="9" style="75" bestFit="1"/>
    <col min="15884" max="16128" width="9" style="75"/>
    <col min="16129" max="16129" width="6.75" style="75" customWidth="1"/>
    <col min="16130" max="16130" width="66.625" style="75" bestFit="1" customWidth="1"/>
    <col min="16131" max="16131" width="12.875" style="75" customWidth="1"/>
    <col min="16132" max="16132" width="6.75" style="75" customWidth="1"/>
    <col min="16133" max="16137" width="12.875" style="75" customWidth="1"/>
    <col min="16138" max="16138" width="9" style="75"/>
    <col min="16139" max="16139" width="9" style="75" bestFit="1"/>
    <col min="16140" max="16384" width="9" style="75"/>
  </cols>
  <sheetData>
    <row r="1" spans="1:11" ht="19.5">
      <c r="A1" s="996" t="s">
        <v>883</v>
      </c>
      <c r="B1" s="996"/>
      <c r="C1" s="996"/>
      <c r="D1" s="996"/>
      <c r="E1" s="996"/>
      <c r="F1" s="996"/>
      <c r="G1" s="996"/>
      <c r="H1" s="996"/>
      <c r="I1" s="996"/>
      <c r="J1" s="73"/>
    </row>
    <row r="2" spans="1:11">
      <c r="A2" s="76"/>
      <c r="C2" s="76"/>
      <c r="D2" s="76"/>
      <c r="E2" s="76"/>
      <c r="H2" s="77"/>
      <c r="I2" s="78"/>
    </row>
    <row r="3" spans="1:11" s="82" customFormat="1">
      <c r="A3" s="997" t="s">
        <v>884</v>
      </c>
      <c r="B3" s="998"/>
      <c r="C3" s="1001" t="s">
        <v>885</v>
      </c>
      <c r="D3" s="79" t="s">
        <v>886</v>
      </c>
      <c r="E3" s="80" t="s">
        <v>887</v>
      </c>
      <c r="F3" s="81" t="s">
        <v>888</v>
      </c>
      <c r="G3" s="81" t="s">
        <v>889</v>
      </c>
      <c r="H3" s="80" t="s">
        <v>890</v>
      </c>
      <c r="I3" s="80" t="s">
        <v>5</v>
      </c>
      <c r="K3" s="83"/>
    </row>
    <row r="4" spans="1:11" s="82" customFormat="1">
      <c r="A4" s="999"/>
      <c r="B4" s="1000"/>
      <c r="C4" s="1002"/>
      <c r="D4" s="84" t="s">
        <v>891</v>
      </c>
      <c r="E4" s="85" t="s">
        <v>892</v>
      </c>
      <c r="F4" s="86" t="s">
        <v>893</v>
      </c>
      <c r="G4" s="86" t="s">
        <v>894</v>
      </c>
      <c r="H4" s="85" t="s">
        <v>895</v>
      </c>
      <c r="I4" s="85" t="s">
        <v>896</v>
      </c>
      <c r="K4" s="83"/>
    </row>
    <row r="5" spans="1:11" s="82" customFormat="1">
      <c r="A5" s="1003" t="s">
        <v>897</v>
      </c>
      <c r="B5" s="1003"/>
      <c r="C5" s="1003"/>
      <c r="D5" s="1003"/>
      <c r="E5" s="1003"/>
      <c r="F5" s="1003"/>
      <c r="G5" s="1003"/>
      <c r="H5" s="1003"/>
      <c r="I5" s="1003"/>
      <c r="K5" s="83"/>
    </row>
    <row r="6" spans="1:11" ht="14.25">
      <c r="A6" s="87">
        <v>30050</v>
      </c>
      <c r="B6" s="88" t="s">
        <v>878</v>
      </c>
      <c r="C6" s="87">
        <v>30050</v>
      </c>
      <c r="D6" s="89">
        <v>1</v>
      </c>
      <c r="E6" s="90">
        <v>481.68</v>
      </c>
      <c r="F6" s="91"/>
      <c r="G6" s="92">
        <f>TRUNC((D6*E6)/60,2)</f>
        <v>8.02</v>
      </c>
      <c r="H6" s="93"/>
      <c r="I6" s="94">
        <f>TRUNC(F6*G6*H6,2)</f>
        <v>0</v>
      </c>
      <c r="K6" s="95">
        <f>TRUNC(240*G6*1,2)</f>
        <v>1924.8</v>
      </c>
    </row>
    <row r="7" spans="1:11" ht="14.25">
      <c r="A7" s="87">
        <v>30037</v>
      </c>
      <c r="B7" s="88" t="s">
        <v>925</v>
      </c>
      <c r="C7" s="87">
        <v>30037</v>
      </c>
      <c r="D7" s="89">
        <v>1</v>
      </c>
      <c r="E7" s="90">
        <v>287.75</v>
      </c>
      <c r="F7" s="91"/>
      <c r="G7" s="92">
        <f t="shared" ref="G7:G19" si="0">TRUNC((D7*E7)/60,2)</f>
        <v>4.79</v>
      </c>
      <c r="H7" s="93"/>
      <c r="I7" s="94">
        <f t="shared" ref="I7:I19" si="1">TRUNC(F7*G7*H7,2)</f>
        <v>0</v>
      </c>
      <c r="K7" s="95">
        <f t="shared" ref="K7:K47" si="2">TRUNC(240*G7*1,2)</f>
        <v>1149.5999999999999</v>
      </c>
    </row>
    <row r="8" spans="1:11" ht="14.25">
      <c r="A8" s="87">
        <v>30036</v>
      </c>
      <c r="B8" s="88" t="s">
        <v>1573</v>
      </c>
      <c r="C8" s="87">
        <v>30036</v>
      </c>
      <c r="D8" s="89">
        <v>1</v>
      </c>
      <c r="E8" s="90">
        <v>170.75</v>
      </c>
      <c r="F8" s="91"/>
      <c r="G8" s="92">
        <f t="shared" si="0"/>
        <v>2.84</v>
      </c>
      <c r="H8" s="93"/>
      <c r="I8" s="94">
        <f t="shared" si="1"/>
        <v>0</v>
      </c>
      <c r="K8" s="95">
        <f t="shared" si="2"/>
        <v>681.6</v>
      </c>
    </row>
    <row r="9" spans="1:11" ht="14.25">
      <c r="A9" s="87">
        <v>30035</v>
      </c>
      <c r="B9" s="88" t="s">
        <v>879</v>
      </c>
      <c r="C9" s="87">
        <v>30035</v>
      </c>
      <c r="D9" s="89">
        <v>1</v>
      </c>
      <c r="E9" s="90">
        <v>239.55</v>
      </c>
      <c r="F9" s="91"/>
      <c r="G9" s="92">
        <f t="shared" si="0"/>
        <v>3.99</v>
      </c>
      <c r="H9" s="93"/>
      <c r="I9" s="94">
        <f t="shared" si="1"/>
        <v>0</v>
      </c>
      <c r="K9" s="95">
        <f t="shared" si="2"/>
        <v>957.6</v>
      </c>
    </row>
    <row r="10" spans="1:11" ht="14.25">
      <c r="A10" s="87">
        <v>30125</v>
      </c>
      <c r="B10" s="88" t="s">
        <v>1574</v>
      </c>
      <c r="C10" s="87">
        <v>30125</v>
      </c>
      <c r="D10" s="89">
        <v>1</v>
      </c>
      <c r="E10" s="90">
        <v>274.39999999999998</v>
      </c>
      <c r="F10" s="91"/>
      <c r="G10" s="92">
        <f t="shared" si="0"/>
        <v>4.57</v>
      </c>
      <c r="H10" s="93"/>
      <c r="I10" s="94">
        <f>TRUNC(F10*G10*H10,2)</f>
        <v>0</v>
      </c>
      <c r="K10" s="95">
        <f t="shared" si="2"/>
        <v>1096.8</v>
      </c>
    </row>
    <row r="11" spans="1:11" ht="14.25">
      <c r="A11" s="87">
        <v>30110</v>
      </c>
      <c r="B11" s="88" t="s">
        <v>898</v>
      </c>
      <c r="C11" s="87">
        <v>30110</v>
      </c>
      <c r="D11" s="89">
        <v>1</v>
      </c>
      <c r="E11" s="90">
        <v>475.75</v>
      </c>
      <c r="F11" s="91"/>
      <c r="G11" s="92">
        <f>TRUNC((D11*E11)/60,2)</f>
        <v>7.92</v>
      </c>
      <c r="H11" s="93"/>
      <c r="I11" s="94">
        <f>TRUNC(F11*G11*H11,2)</f>
        <v>0</v>
      </c>
      <c r="K11" s="95"/>
    </row>
    <row r="12" spans="1:11" ht="14.25">
      <c r="A12" s="87">
        <v>30120</v>
      </c>
      <c r="B12" s="88" t="s">
        <v>880</v>
      </c>
      <c r="C12" s="87">
        <v>30120</v>
      </c>
      <c r="D12" s="89">
        <v>1</v>
      </c>
      <c r="E12" s="90">
        <v>418.35</v>
      </c>
      <c r="F12" s="91"/>
      <c r="G12" s="92">
        <f t="shared" si="0"/>
        <v>6.97</v>
      </c>
      <c r="H12" s="93"/>
      <c r="I12" s="94">
        <f t="shared" si="1"/>
        <v>0</v>
      </c>
      <c r="K12" s="95">
        <f t="shared" si="2"/>
        <v>1672.8</v>
      </c>
    </row>
    <row r="13" spans="1:11" ht="14.25">
      <c r="A13" s="87">
        <v>31062</v>
      </c>
      <c r="B13" s="88" t="s">
        <v>1575</v>
      </c>
      <c r="C13" s="87">
        <v>31062</v>
      </c>
      <c r="D13" s="89">
        <v>1</v>
      </c>
      <c r="E13" s="90">
        <v>237.87</v>
      </c>
      <c r="F13" s="91"/>
      <c r="G13" s="92">
        <f t="shared" si="0"/>
        <v>3.96</v>
      </c>
      <c r="H13" s="93"/>
      <c r="I13" s="94">
        <f t="shared" si="1"/>
        <v>0</v>
      </c>
      <c r="K13" s="95">
        <f t="shared" si="2"/>
        <v>950.4</v>
      </c>
    </row>
    <row r="14" spans="1:11" ht="14.25">
      <c r="A14" s="87">
        <v>30053</v>
      </c>
      <c r="B14" s="88" t="s">
        <v>1576</v>
      </c>
      <c r="C14" s="87">
        <v>30053</v>
      </c>
      <c r="D14" s="89">
        <v>1</v>
      </c>
      <c r="E14" s="90">
        <v>288.11</v>
      </c>
      <c r="F14" s="91"/>
      <c r="G14" s="92">
        <f t="shared" si="0"/>
        <v>4.8</v>
      </c>
      <c r="H14" s="93"/>
      <c r="I14" s="94">
        <f t="shared" si="1"/>
        <v>0</v>
      </c>
      <c r="K14" s="95">
        <f t="shared" si="2"/>
        <v>1152</v>
      </c>
    </row>
    <row r="15" spans="1:11" ht="14.25">
      <c r="A15" s="87">
        <v>30049</v>
      </c>
      <c r="B15" s="88" t="s">
        <v>881</v>
      </c>
      <c r="C15" s="87">
        <v>30049</v>
      </c>
      <c r="D15" s="89">
        <v>1</v>
      </c>
      <c r="E15" s="90">
        <v>305.27</v>
      </c>
      <c r="F15" s="91"/>
      <c r="G15" s="92">
        <f t="shared" si="0"/>
        <v>5.08</v>
      </c>
      <c r="H15" s="93"/>
      <c r="I15" s="94">
        <f t="shared" si="1"/>
        <v>0</v>
      </c>
      <c r="K15" s="95">
        <f t="shared" si="2"/>
        <v>1219.2</v>
      </c>
    </row>
    <row r="16" spans="1:11" ht="14.25">
      <c r="A16" s="87">
        <v>30040</v>
      </c>
      <c r="B16" s="88" t="s">
        <v>926</v>
      </c>
      <c r="C16" s="87">
        <v>30040</v>
      </c>
      <c r="D16" s="89">
        <v>1</v>
      </c>
      <c r="E16" s="90">
        <v>285.39999999999998</v>
      </c>
      <c r="F16" s="91"/>
      <c r="G16" s="92">
        <f t="shared" si="0"/>
        <v>4.75</v>
      </c>
      <c r="H16" s="93"/>
      <c r="I16" s="94">
        <f t="shared" si="1"/>
        <v>0</v>
      </c>
      <c r="K16" s="95">
        <f t="shared" si="2"/>
        <v>1140</v>
      </c>
    </row>
    <row r="17" spans="1:14" ht="14.25">
      <c r="A17" s="87">
        <v>30039</v>
      </c>
      <c r="B17" s="88" t="s">
        <v>927</v>
      </c>
      <c r="C17" s="87">
        <v>30039</v>
      </c>
      <c r="D17" s="89">
        <v>1</v>
      </c>
      <c r="E17" s="90">
        <v>216.01</v>
      </c>
      <c r="F17" s="91"/>
      <c r="G17" s="92">
        <f t="shared" si="0"/>
        <v>3.6</v>
      </c>
      <c r="H17" s="93"/>
      <c r="I17" s="94">
        <f t="shared" si="1"/>
        <v>0</v>
      </c>
      <c r="K17" s="95">
        <f t="shared" si="2"/>
        <v>864</v>
      </c>
    </row>
    <row r="18" spans="1:14" ht="14.25">
      <c r="A18" s="87">
        <v>30021</v>
      </c>
      <c r="B18" s="88" t="s">
        <v>882</v>
      </c>
      <c r="C18" s="87">
        <v>30021</v>
      </c>
      <c r="D18" s="89">
        <v>1</v>
      </c>
      <c r="E18" s="90">
        <v>227.85</v>
      </c>
      <c r="F18" s="91"/>
      <c r="G18" s="92">
        <f t="shared" si="0"/>
        <v>3.79</v>
      </c>
      <c r="H18" s="93"/>
      <c r="I18" s="94">
        <f t="shared" si="1"/>
        <v>0</v>
      </c>
      <c r="K18" s="95">
        <f t="shared" si="2"/>
        <v>909.6</v>
      </c>
    </row>
    <row r="19" spans="1:14" ht="14.25">
      <c r="A19" s="87">
        <v>30030</v>
      </c>
      <c r="B19" s="88" t="s">
        <v>1617</v>
      </c>
      <c r="C19" s="87">
        <v>30030</v>
      </c>
      <c r="D19" s="89">
        <v>1</v>
      </c>
      <c r="E19" s="90">
        <v>627.05999999999995</v>
      </c>
      <c r="F19" s="91"/>
      <c r="G19" s="92">
        <f t="shared" si="0"/>
        <v>10.45</v>
      </c>
      <c r="H19" s="93"/>
      <c r="I19" s="94">
        <f t="shared" si="1"/>
        <v>0</v>
      </c>
      <c r="K19" s="95">
        <f t="shared" si="2"/>
        <v>2508</v>
      </c>
    </row>
    <row r="20" spans="1:14">
      <c r="A20" s="1003" t="s">
        <v>704</v>
      </c>
      <c r="B20" s="1003"/>
      <c r="C20" s="1003"/>
      <c r="D20" s="1003"/>
      <c r="E20" s="1003"/>
      <c r="F20" s="1003"/>
      <c r="G20" s="1003"/>
      <c r="H20" s="1003"/>
      <c r="I20" s="1003"/>
      <c r="K20" s="95">
        <f t="shared" si="2"/>
        <v>0</v>
      </c>
    </row>
    <row r="21" spans="1:14" ht="14.25">
      <c r="A21" s="87">
        <v>30010</v>
      </c>
      <c r="B21" s="88" t="s">
        <v>914</v>
      </c>
      <c r="C21" s="87">
        <v>30105</v>
      </c>
      <c r="D21" s="96">
        <v>0.5</v>
      </c>
      <c r="E21" s="90">
        <v>365.15</v>
      </c>
      <c r="F21" s="91"/>
      <c r="G21" s="92">
        <f t="shared" ref="G21:G47" si="3">TRUNC((D21*E21)/60,2)</f>
        <v>3.04</v>
      </c>
      <c r="H21" s="93"/>
      <c r="I21" s="94">
        <f t="shared" ref="I21:I51" si="4">TRUNC(F21*G21*H21,2)</f>
        <v>0</v>
      </c>
      <c r="J21" s="97"/>
      <c r="K21" s="95">
        <f t="shared" si="2"/>
        <v>729.6</v>
      </c>
    </row>
    <row r="22" spans="1:14" ht="14.25">
      <c r="A22" s="87">
        <v>30007</v>
      </c>
      <c r="B22" s="88" t="s">
        <v>1053</v>
      </c>
      <c r="C22" s="87">
        <f>C21</f>
        <v>30105</v>
      </c>
      <c r="D22" s="96">
        <v>0.5</v>
      </c>
      <c r="E22" s="90">
        <v>365.15</v>
      </c>
      <c r="F22" s="91"/>
      <c r="G22" s="92">
        <f t="shared" si="3"/>
        <v>3.04</v>
      </c>
      <c r="H22" s="93"/>
      <c r="I22" s="94">
        <f t="shared" si="4"/>
        <v>0</v>
      </c>
      <c r="J22" s="97"/>
      <c r="K22" s="95">
        <f t="shared" si="2"/>
        <v>729.6</v>
      </c>
      <c r="L22" s="87">
        <v>30010</v>
      </c>
      <c r="M22" s="88" t="s">
        <v>914</v>
      </c>
      <c r="N22" s="87">
        <v>30010</v>
      </c>
    </row>
    <row r="23" spans="1:14" ht="14.25">
      <c r="A23" s="87">
        <v>30011</v>
      </c>
      <c r="B23" s="88" t="s">
        <v>1588</v>
      </c>
      <c r="C23" s="87">
        <f>C21</f>
        <v>30105</v>
      </c>
      <c r="D23" s="96">
        <v>1</v>
      </c>
      <c r="E23" s="90">
        <v>365.15</v>
      </c>
      <c r="F23" s="91"/>
      <c r="G23" s="92">
        <f t="shared" si="3"/>
        <v>6.08</v>
      </c>
      <c r="H23" s="93"/>
      <c r="I23" s="94">
        <f t="shared" si="4"/>
        <v>0</v>
      </c>
      <c r="J23" s="98"/>
      <c r="K23" s="95">
        <f t="shared" si="2"/>
        <v>1459.2</v>
      </c>
      <c r="L23" s="87">
        <v>30007</v>
      </c>
      <c r="M23" s="88" t="s">
        <v>1053</v>
      </c>
      <c r="N23" s="87">
        <v>30007</v>
      </c>
    </row>
    <row r="24" spans="1:14" ht="14.25">
      <c r="A24" s="87">
        <v>30057</v>
      </c>
      <c r="B24" s="88" t="s">
        <v>1589</v>
      </c>
      <c r="C24" s="87">
        <f>C21</f>
        <v>30105</v>
      </c>
      <c r="D24" s="96">
        <v>1</v>
      </c>
      <c r="E24" s="90">
        <v>365.15</v>
      </c>
      <c r="F24" s="91"/>
      <c r="G24" s="92">
        <f t="shared" si="3"/>
        <v>6.08</v>
      </c>
      <c r="H24" s="93"/>
      <c r="I24" s="94">
        <f t="shared" si="4"/>
        <v>0</v>
      </c>
      <c r="J24" s="98"/>
      <c r="K24" s="95">
        <f t="shared" si="2"/>
        <v>1459.2</v>
      </c>
      <c r="L24" s="87">
        <v>30011</v>
      </c>
      <c r="M24" s="88" t="s">
        <v>1588</v>
      </c>
      <c r="N24" s="87">
        <v>30011</v>
      </c>
    </row>
    <row r="25" spans="1:14" ht="14.25">
      <c r="A25" s="87">
        <v>30019</v>
      </c>
      <c r="B25" s="88" t="s">
        <v>1592</v>
      </c>
      <c r="C25" s="87">
        <f>C21</f>
        <v>30105</v>
      </c>
      <c r="D25" s="96">
        <v>1</v>
      </c>
      <c r="E25" s="90">
        <v>365.15</v>
      </c>
      <c r="F25" s="91"/>
      <c r="G25" s="92">
        <f t="shared" si="3"/>
        <v>6.08</v>
      </c>
      <c r="H25" s="93"/>
      <c r="I25" s="94">
        <f t="shared" si="4"/>
        <v>0</v>
      </c>
      <c r="K25" s="95">
        <f t="shared" si="2"/>
        <v>1459.2</v>
      </c>
      <c r="L25" s="87">
        <v>30057</v>
      </c>
      <c r="M25" s="88" t="s">
        <v>1589</v>
      </c>
      <c r="N25" s="87">
        <v>30057</v>
      </c>
    </row>
    <row r="26" spans="1:14" ht="14.25">
      <c r="A26" s="87">
        <v>30158</v>
      </c>
      <c r="B26" s="88" t="s">
        <v>1598</v>
      </c>
      <c r="C26" s="87">
        <f>C21</f>
        <v>30105</v>
      </c>
      <c r="D26" s="96">
        <v>0.33</v>
      </c>
      <c r="E26" s="90">
        <v>365.15</v>
      </c>
      <c r="F26" s="91"/>
      <c r="G26" s="92">
        <f t="shared" si="3"/>
        <v>2</v>
      </c>
      <c r="H26" s="93"/>
      <c r="I26" s="94">
        <f>TRUNC(F26*G26*H26,2)</f>
        <v>0</v>
      </c>
      <c r="J26" s="99"/>
      <c r="K26" s="95">
        <f t="shared" si="2"/>
        <v>480</v>
      </c>
      <c r="L26" s="87">
        <v>30019</v>
      </c>
      <c r="M26" s="88" t="s">
        <v>1592</v>
      </c>
      <c r="N26" s="87">
        <v>30019</v>
      </c>
    </row>
    <row r="27" spans="1:14" ht="14.25">
      <c r="A27" s="87">
        <v>30058</v>
      </c>
      <c r="B27" s="88" t="s">
        <v>1599</v>
      </c>
      <c r="C27" s="87">
        <f>C21</f>
        <v>30105</v>
      </c>
      <c r="D27" s="96">
        <v>0.33</v>
      </c>
      <c r="E27" s="90">
        <v>365.15</v>
      </c>
      <c r="F27" s="91"/>
      <c r="G27" s="92">
        <f t="shared" si="3"/>
        <v>2</v>
      </c>
      <c r="H27" s="93"/>
      <c r="I27" s="94">
        <f t="shared" si="4"/>
        <v>0</v>
      </c>
      <c r="J27" s="99"/>
      <c r="K27" s="95">
        <f t="shared" si="2"/>
        <v>480</v>
      </c>
      <c r="L27" s="87">
        <v>30158</v>
      </c>
      <c r="M27" s="88" t="s">
        <v>1598</v>
      </c>
      <c r="N27" s="87">
        <v>30158</v>
      </c>
    </row>
    <row r="28" spans="1:14" ht="14.25">
      <c r="A28" s="87">
        <v>30046</v>
      </c>
      <c r="B28" s="88" t="s">
        <v>1600</v>
      </c>
      <c r="C28" s="87">
        <f>C21</f>
        <v>30105</v>
      </c>
      <c r="D28" s="96">
        <v>1</v>
      </c>
      <c r="E28" s="90">
        <v>365.15</v>
      </c>
      <c r="F28" s="91"/>
      <c r="G28" s="92">
        <f t="shared" si="3"/>
        <v>6.08</v>
      </c>
      <c r="H28" s="93"/>
      <c r="I28" s="94">
        <f t="shared" si="4"/>
        <v>0</v>
      </c>
      <c r="K28" s="95">
        <f t="shared" si="2"/>
        <v>1459.2</v>
      </c>
      <c r="L28" s="87">
        <v>30058</v>
      </c>
      <c r="M28" s="88" t="s">
        <v>1599</v>
      </c>
      <c r="N28" s="87">
        <v>30058</v>
      </c>
    </row>
    <row r="29" spans="1:14" ht="12.75" customHeight="1">
      <c r="A29" s="87">
        <v>30170</v>
      </c>
      <c r="B29" s="88" t="s">
        <v>899</v>
      </c>
      <c r="C29" s="87">
        <f>C22</f>
        <v>30105</v>
      </c>
      <c r="D29" s="96">
        <v>1</v>
      </c>
      <c r="E29" s="90">
        <v>365.15</v>
      </c>
      <c r="F29" s="91"/>
      <c r="G29" s="92">
        <f>TRUNC((D29*E29)/60,2)</f>
        <v>6.08</v>
      </c>
      <c r="H29" s="93"/>
      <c r="I29" s="94">
        <f>TRUNC(F29*G29*H29,2)</f>
        <v>0</v>
      </c>
      <c r="K29" s="95"/>
      <c r="L29" s="87">
        <v>30046</v>
      </c>
      <c r="M29" s="88" t="s">
        <v>1600</v>
      </c>
      <c r="N29" s="87">
        <v>30046</v>
      </c>
    </row>
    <row r="30" spans="1:14" ht="14.25">
      <c r="A30" s="87">
        <v>30029</v>
      </c>
      <c r="B30" s="88" t="s">
        <v>1602</v>
      </c>
      <c r="C30" s="87">
        <f>C21</f>
        <v>30105</v>
      </c>
      <c r="D30" s="96">
        <v>0.5</v>
      </c>
      <c r="E30" s="90">
        <v>365.15</v>
      </c>
      <c r="F30" s="91"/>
      <c r="G30" s="92">
        <f t="shared" si="3"/>
        <v>3.04</v>
      </c>
      <c r="H30" s="93"/>
      <c r="I30" s="94">
        <f t="shared" si="4"/>
        <v>0</v>
      </c>
      <c r="K30" s="95">
        <f t="shared" si="2"/>
        <v>729.6</v>
      </c>
      <c r="L30" s="87">
        <v>30170</v>
      </c>
      <c r="M30" s="88" t="s">
        <v>899</v>
      </c>
      <c r="N30" s="87">
        <v>30170</v>
      </c>
    </row>
    <row r="31" spans="1:14" ht="28.5">
      <c r="A31" s="87">
        <v>30101</v>
      </c>
      <c r="B31" s="88" t="s">
        <v>1603</v>
      </c>
      <c r="C31" s="87">
        <f>C21</f>
        <v>30105</v>
      </c>
      <c r="D31" s="96">
        <v>1</v>
      </c>
      <c r="E31" s="90">
        <v>365.15</v>
      </c>
      <c r="F31" s="91"/>
      <c r="G31" s="92">
        <f t="shared" si="3"/>
        <v>6.08</v>
      </c>
      <c r="H31" s="93"/>
      <c r="I31" s="94">
        <f t="shared" si="4"/>
        <v>0</v>
      </c>
      <c r="K31" s="95">
        <f t="shared" si="2"/>
        <v>1459.2</v>
      </c>
      <c r="L31" s="87">
        <v>30029</v>
      </c>
      <c r="M31" s="88" t="s">
        <v>1602</v>
      </c>
      <c r="N31" s="87">
        <v>30029</v>
      </c>
    </row>
    <row r="32" spans="1:14" ht="28.5">
      <c r="A32" s="87">
        <v>30008</v>
      </c>
      <c r="B32" s="88" t="s">
        <v>1604</v>
      </c>
      <c r="C32" s="87">
        <f>C21</f>
        <v>30105</v>
      </c>
      <c r="D32" s="96">
        <v>0.5</v>
      </c>
      <c r="E32" s="90">
        <v>365.15</v>
      </c>
      <c r="F32" s="91"/>
      <c r="G32" s="92">
        <f t="shared" si="3"/>
        <v>3.04</v>
      </c>
      <c r="H32" s="93"/>
      <c r="I32" s="94">
        <f t="shared" si="4"/>
        <v>0</v>
      </c>
      <c r="K32" s="95">
        <f t="shared" si="2"/>
        <v>729.6</v>
      </c>
      <c r="L32" s="87">
        <v>30101</v>
      </c>
      <c r="M32" s="88" t="s">
        <v>1603</v>
      </c>
      <c r="N32" s="87">
        <v>30101</v>
      </c>
    </row>
    <row r="33" spans="1:14" ht="14.25">
      <c r="A33" s="87">
        <v>30015</v>
      </c>
      <c r="B33" s="88" t="s">
        <v>1606</v>
      </c>
      <c r="C33" s="87">
        <f>C21</f>
        <v>30105</v>
      </c>
      <c r="D33" s="96">
        <v>0.5</v>
      </c>
      <c r="E33" s="90">
        <v>365.15</v>
      </c>
      <c r="F33" s="91"/>
      <c r="G33" s="92">
        <f t="shared" si="3"/>
        <v>3.04</v>
      </c>
      <c r="H33" s="93"/>
      <c r="I33" s="94">
        <f t="shared" si="4"/>
        <v>0</v>
      </c>
      <c r="K33" s="95">
        <f t="shared" si="2"/>
        <v>729.6</v>
      </c>
      <c r="L33" s="87">
        <v>30008</v>
      </c>
      <c r="M33" s="88" t="s">
        <v>1604</v>
      </c>
      <c r="N33" s="87">
        <v>30008</v>
      </c>
    </row>
    <row r="34" spans="1:14" ht="14.25">
      <c r="A34" s="87">
        <v>30012</v>
      </c>
      <c r="B34" s="88" t="s">
        <v>1607</v>
      </c>
      <c r="C34" s="87">
        <f>C21</f>
        <v>30105</v>
      </c>
      <c r="D34" s="96">
        <v>0.5</v>
      </c>
      <c r="E34" s="90">
        <v>365.15</v>
      </c>
      <c r="F34" s="91"/>
      <c r="G34" s="92">
        <f t="shared" si="3"/>
        <v>3.04</v>
      </c>
      <c r="H34" s="93"/>
      <c r="I34" s="94">
        <f t="shared" si="4"/>
        <v>0</v>
      </c>
      <c r="K34" s="95">
        <f t="shared" si="2"/>
        <v>729.6</v>
      </c>
      <c r="L34" s="87">
        <v>30015</v>
      </c>
      <c r="M34" s="88" t="s">
        <v>1606</v>
      </c>
      <c r="N34" s="87">
        <v>30015</v>
      </c>
    </row>
    <row r="35" spans="1:14" ht="14.25">
      <c r="A35" s="87">
        <v>30014</v>
      </c>
      <c r="B35" s="88" t="s">
        <v>1039</v>
      </c>
      <c r="C35" s="87">
        <f>C21</f>
        <v>30105</v>
      </c>
      <c r="D35" s="96">
        <v>0.5</v>
      </c>
      <c r="E35" s="90">
        <v>365.15</v>
      </c>
      <c r="F35" s="91"/>
      <c r="G35" s="92">
        <f t="shared" si="3"/>
        <v>3.04</v>
      </c>
      <c r="H35" s="93"/>
      <c r="I35" s="94">
        <f t="shared" si="4"/>
        <v>0</v>
      </c>
      <c r="K35" s="95">
        <f t="shared" si="2"/>
        <v>729.6</v>
      </c>
      <c r="L35" s="87">
        <v>30012</v>
      </c>
      <c r="M35" s="88" t="s">
        <v>1607</v>
      </c>
      <c r="N35" s="87">
        <v>30012</v>
      </c>
    </row>
    <row r="36" spans="1:14" ht="14.25">
      <c r="A36" s="87">
        <v>30009</v>
      </c>
      <c r="B36" s="88" t="s">
        <v>1041</v>
      </c>
      <c r="C36" s="87">
        <f>C21</f>
        <v>30105</v>
      </c>
      <c r="D36" s="96">
        <v>0.5</v>
      </c>
      <c r="E36" s="90">
        <v>365.15</v>
      </c>
      <c r="F36" s="91"/>
      <c r="G36" s="92">
        <f t="shared" si="3"/>
        <v>3.04</v>
      </c>
      <c r="H36" s="93"/>
      <c r="I36" s="94">
        <f t="shared" si="4"/>
        <v>0</v>
      </c>
      <c r="K36" s="95">
        <f t="shared" si="2"/>
        <v>729.6</v>
      </c>
      <c r="L36" s="87">
        <v>30014</v>
      </c>
      <c r="M36" s="88" t="s">
        <v>1039</v>
      </c>
      <c r="N36" s="87">
        <v>30014</v>
      </c>
    </row>
    <row r="37" spans="1:14" ht="14.25">
      <c r="A37" s="87">
        <v>30020</v>
      </c>
      <c r="B37" s="88" t="s">
        <v>1610</v>
      </c>
      <c r="C37" s="87">
        <f>C21</f>
        <v>30105</v>
      </c>
      <c r="D37" s="96">
        <v>1</v>
      </c>
      <c r="E37" s="90">
        <v>365.15</v>
      </c>
      <c r="F37" s="91"/>
      <c r="G37" s="92">
        <f t="shared" si="3"/>
        <v>6.08</v>
      </c>
      <c r="H37" s="93"/>
      <c r="I37" s="94">
        <f t="shared" si="4"/>
        <v>0</v>
      </c>
      <c r="K37" s="95">
        <f t="shared" si="2"/>
        <v>1459.2</v>
      </c>
      <c r="L37" s="87">
        <v>30009</v>
      </c>
      <c r="M37" s="88" t="s">
        <v>1041</v>
      </c>
      <c r="N37" s="87">
        <v>30009</v>
      </c>
    </row>
    <row r="38" spans="1:14" ht="14.25">
      <c r="A38" s="87">
        <v>30005</v>
      </c>
      <c r="B38" s="88" t="s">
        <v>923</v>
      </c>
      <c r="C38" s="87">
        <f>C21</f>
        <v>30105</v>
      </c>
      <c r="D38" s="96">
        <v>0.5</v>
      </c>
      <c r="E38" s="90">
        <v>365.15</v>
      </c>
      <c r="F38" s="91"/>
      <c r="G38" s="92">
        <f t="shared" si="3"/>
        <v>3.04</v>
      </c>
      <c r="H38" s="93"/>
      <c r="I38" s="94">
        <f t="shared" si="4"/>
        <v>0</v>
      </c>
      <c r="J38" s="100"/>
      <c r="K38" s="95">
        <f t="shared" si="2"/>
        <v>729.6</v>
      </c>
      <c r="L38" s="87">
        <v>30020</v>
      </c>
      <c r="M38" s="88" t="s">
        <v>1610</v>
      </c>
      <c r="N38" s="87">
        <v>30020</v>
      </c>
    </row>
    <row r="39" spans="1:14" ht="14.25">
      <c r="A39" s="87">
        <v>30006</v>
      </c>
      <c r="B39" s="88" t="s">
        <v>1611</v>
      </c>
      <c r="C39" s="87">
        <f>C21</f>
        <v>30105</v>
      </c>
      <c r="D39" s="96">
        <v>0.5</v>
      </c>
      <c r="E39" s="90">
        <v>365.15</v>
      </c>
      <c r="F39" s="91"/>
      <c r="G39" s="92">
        <f t="shared" si="3"/>
        <v>3.04</v>
      </c>
      <c r="H39" s="93"/>
      <c r="I39" s="94">
        <f t="shared" si="4"/>
        <v>0</v>
      </c>
      <c r="J39" s="100"/>
      <c r="K39" s="95">
        <f t="shared" si="2"/>
        <v>729.6</v>
      </c>
      <c r="L39" s="87">
        <v>30005</v>
      </c>
      <c r="M39" s="88" t="s">
        <v>923</v>
      </c>
      <c r="N39" s="87">
        <v>30005</v>
      </c>
    </row>
    <row r="40" spans="1:14" ht="14.25">
      <c r="A40" s="87">
        <v>30001</v>
      </c>
      <c r="B40" s="88" t="s">
        <v>1615</v>
      </c>
      <c r="C40" s="87">
        <f>C21</f>
        <v>30105</v>
      </c>
      <c r="D40" s="96">
        <v>1</v>
      </c>
      <c r="E40" s="90">
        <v>365.15</v>
      </c>
      <c r="F40" s="91"/>
      <c r="G40" s="92">
        <f t="shared" si="3"/>
        <v>6.08</v>
      </c>
      <c r="H40" s="93"/>
      <c r="I40" s="94">
        <f t="shared" si="4"/>
        <v>0</v>
      </c>
      <c r="J40" s="101"/>
      <c r="K40" s="95">
        <f t="shared" si="2"/>
        <v>1459.2</v>
      </c>
      <c r="L40" s="87">
        <v>30006</v>
      </c>
      <c r="M40" s="88" t="s">
        <v>1611</v>
      </c>
      <c r="N40" s="87">
        <v>30006</v>
      </c>
    </row>
    <row r="41" spans="1:14" ht="14.25">
      <c r="A41" s="87">
        <v>30002</v>
      </c>
      <c r="B41" s="88" t="s">
        <v>1612</v>
      </c>
      <c r="C41" s="87">
        <f>C21</f>
        <v>30105</v>
      </c>
      <c r="D41" s="96">
        <v>1</v>
      </c>
      <c r="E41" s="90">
        <v>365.15</v>
      </c>
      <c r="F41" s="91"/>
      <c r="G41" s="92">
        <f t="shared" si="3"/>
        <v>6.08</v>
      </c>
      <c r="H41" s="93"/>
      <c r="I41" s="94">
        <f t="shared" si="4"/>
        <v>0</v>
      </c>
      <c r="J41" s="101"/>
      <c r="K41" s="95">
        <f t="shared" si="2"/>
        <v>1459.2</v>
      </c>
      <c r="L41" s="87">
        <v>30001</v>
      </c>
      <c r="M41" s="88" t="s">
        <v>1615</v>
      </c>
      <c r="N41" s="87">
        <v>30001</v>
      </c>
    </row>
    <row r="42" spans="1:14" ht="14.25">
      <c r="A42" s="87">
        <v>30059</v>
      </c>
      <c r="B42" s="88" t="s">
        <v>1613</v>
      </c>
      <c r="C42" s="87">
        <f>C21</f>
        <v>30105</v>
      </c>
      <c r="D42" s="96">
        <v>0.5</v>
      </c>
      <c r="E42" s="90">
        <v>365.15</v>
      </c>
      <c r="F42" s="91"/>
      <c r="G42" s="92">
        <f>TRUNC((D42*E42)/60,2)</f>
        <v>3.04</v>
      </c>
      <c r="H42" s="93"/>
      <c r="I42" s="94">
        <f>TRUNC(F42*G42*H42,2)</f>
        <v>0</v>
      </c>
      <c r="J42" s="101"/>
      <c r="K42" s="95">
        <f t="shared" si="2"/>
        <v>729.6</v>
      </c>
      <c r="L42" s="87">
        <v>30002</v>
      </c>
      <c r="M42" s="88" t="s">
        <v>1612</v>
      </c>
      <c r="N42" s="87">
        <v>30002</v>
      </c>
    </row>
    <row r="43" spans="1:14" ht="14.25">
      <c r="A43" s="87">
        <v>30000</v>
      </c>
      <c r="B43" s="88" t="s">
        <v>1614</v>
      </c>
      <c r="C43" s="87">
        <f>C21</f>
        <v>30105</v>
      </c>
      <c r="D43" s="96">
        <v>0.5</v>
      </c>
      <c r="E43" s="90">
        <v>365.15</v>
      </c>
      <c r="F43" s="91"/>
      <c r="G43" s="92">
        <f t="shared" si="3"/>
        <v>3.04</v>
      </c>
      <c r="H43" s="93"/>
      <c r="I43" s="94">
        <f t="shared" si="4"/>
        <v>0</v>
      </c>
      <c r="J43" s="101"/>
      <c r="K43" s="95">
        <f t="shared" si="2"/>
        <v>729.6</v>
      </c>
      <c r="L43" s="87">
        <v>30059</v>
      </c>
      <c r="M43" s="88" t="s">
        <v>1613</v>
      </c>
      <c r="N43" s="87">
        <v>30059</v>
      </c>
    </row>
    <row r="44" spans="1:14" ht="14.25">
      <c r="A44" s="87">
        <v>30025</v>
      </c>
      <c r="B44" s="88" t="s">
        <v>1616</v>
      </c>
      <c r="C44" s="87">
        <f>C21</f>
        <v>30105</v>
      </c>
      <c r="D44" s="96">
        <v>3</v>
      </c>
      <c r="E44" s="90">
        <v>365.15</v>
      </c>
      <c r="F44" s="91"/>
      <c r="G44" s="92">
        <f t="shared" si="3"/>
        <v>18.25</v>
      </c>
      <c r="H44" s="93"/>
      <c r="I44" s="94">
        <f t="shared" si="4"/>
        <v>0</v>
      </c>
      <c r="K44" s="95">
        <f t="shared" si="2"/>
        <v>4380</v>
      </c>
      <c r="L44" s="87">
        <v>30000</v>
      </c>
      <c r="M44" s="88" t="s">
        <v>1614</v>
      </c>
      <c r="N44" s="87">
        <v>30000</v>
      </c>
    </row>
    <row r="45" spans="1:14" ht="14.25">
      <c r="A45" s="87">
        <v>30016</v>
      </c>
      <c r="B45" s="88" t="s">
        <v>1057</v>
      </c>
      <c r="C45" s="87">
        <f>C21</f>
        <v>30105</v>
      </c>
      <c r="D45" s="96">
        <v>2</v>
      </c>
      <c r="E45" s="90">
        <v>365.15</v>
      </c>
      <c r="F45" s="91"/>
      <c r="G45" s="92">
        <f t="shared" si="3"/>
        <v>12.17</v>
      </c>
      <c r="H45" s="93"/>
      <c r="I45" s="94">
        <f t="shared" si="4"/>
        <v>0</v>
      </c>
      <c r="K45" s="95">
        <f t="shared" si="2"/>
        <v>2920.8</v>
      </c>
      <c r="L45" s="87">
        <v>30025</v>
      </c>
      <c r="M45" s="88" t="s">
        <v>1616</v>
      </c>
      <c r="N45" s="87">
        <v>30025</v>
      </c>
    </row>
    <row r="46" spans="1:14" ht="14.25">
      <c r="A46" s="87">
        <v>30024</v>
      </c>
      <c r="B46" s="88" t="s">
        <v>1618</v>
      </c>
      <c r="C46" s="87">
        <f>C21</f>
        <v>30105</v>
      </c>
      <c r="D46" s="96">
        <v>1</v>
      </c>
      <c r="E46" s="90">
        <v>365.15</v>
      </c>
      <c r="F46" s="91"/>
      <c r="G46" s="92">
        <f t="shared" si="3"/>
        <v>6.08</v>
      </c>
      <c r="H46" s="93"/>
      <c r="I46" s="94">
        <f t="shared" si="4"/>
        <v>0</v>
      </c>
      <c r="K46" s="95">
        <f t="shared" si="2"/>
        <v>1459.2</v>
      </c>
      <c r="L46" s="87">
        <v>30016</v>
      </c>
      <c r="M46" s="88" t="s">
        <v>1057</v>
      </c>
      <c r="N46" s="87">
        <v>30016</v>
      </c>
    </row>
    <row r="47" spans="1:14" ht="14.25">
      <c r="A47" s="87">
        <v>30023</v>
      </c>
      <c r="B47" s="88" t="s">
        <v>924</v>
      </c>
      <c r="C47" s="87">
        <f>C21</f>
        <v>30105</v>
      </c>
      <c r="D47" s="96">
        <v>0.5</v>
      </c>
      <c r="E47" s="90">
        <v>365.15</v>
      </c>
      <c r="F47" s="91"/>
      <c r="G47" s="92">
        <f t="shared" si="3"/>
        <v>3.04</v>
      </c>
      <c r="H47" s="93"/>
      <c r="I47" s="94">
        <f t="shared" si="4"/>
        <v>0</v>
      </c>
      <c r="K47" s="95">
        <f t="shared" si="2"/>
        <v>729.6</v>
      </c>
      <c r="L47" s="87">
        <v>30024</v>
      </c>
      <c r="M47" s="88" t="s">
        <v>1618</v>
      </c>
      <c r="N47" s="87">
        <v>30024</v>
      </c>
    </row>
    <row r="48" spans="1:14" ht="14.25">
      <c r="A48" s="995" t="s">
        <v>900</v>
      </c>
      <c r="B48" s="995"/>
      <c r="C48" s="995"/>
      <c r="D48" s="995"/>
      <c r="E48" s="995"/>
      <c r="F48" s="995"/>
      <c r="G48" s="995"/>
      <c r="H48" s="995"/>
      <c r="I48" s="102">
        <f>SUM(I21:I47)+SUM(I6:I19)</f>
        <v>0</v>
      </c>
      <c r="K48" s="95">
        <f>SUM(K6:K47)</f>
        <v>47104.799999999981</v>
      </c>
      <c r="L48" s="87">
        <v>30023</v>
      </c>
      <c r="M48" s="88" t="s">
        <v>924</v>
      </c>
      <c r="N48" s="87">
        <v>30023</v>
      </c>
    </row>
    <row r="49" spans="1:14">
      <c r="A49" s="997" t="s">
        <v>901</v>
      </c>
      <c r="B49" s="1006"/>
      <c r="C49" s="103"/>
      <c r="D49" s="103"/>
      <c r="E49" s="104"/>
      <c r="F49" s="1001" t="s">
        <v>902</v>
      </c>
      <c r="G49" s="81" t="s">
        <v>889</v>
      </c>
      <c r="H49" s="1001" t="s">
        <v>903</v>
      </c>
      <c r="I49" s="80" t="s">
        <v>5</v>
      </c>
      <c r="K49" s="95"/>
    </row>
    <row r="50" spans="1:14">
      <c r="A50" s="999"/>
      <c r="B50" s="1007"/>
      <c r="C50" s="105"/>
      <c r="D50" s="105"/>
      <c r="E50" s="106"/>
      <c r="F50" s="1002"/>
      <c r="G50" s="86" t="s">
        <v>904</v>
      </c>
      <c r="H50" s="1002"/>
      <c r="I50" s="85" t="s">
        <v>905</v>
      </c>
      <c r="K50" s="95"/>
    </row>
    <row r="51" spans="1:14" ht="14.25">
      <c r="A51" s="107" t="s">
        <v>906</v>
      </c>
      <c r="B51" s="108" t="s">
        <v>907</v>
      </c>
      <c r="C51" s="109"/>
      <c r="D51" s="110"/>
      <c r="E51" s="111"/>
      <c r="F51" s="112"/>
      <c r="G51" s="113">
        <v>103.79</v>
      </c>
      <c r="H51" s="93"/>
      <c r="I51" s="94">
        <f t="shared" si="4"/>
        <v>0</v>
      </c>
      <c r="K51" s="95">
        <f>TRUNC((30/100)*G51*100,2)</f>
        <v>3113.7</v>
      </c>
    </row>
    <row r="52" spans="1:14">
      <c r="A52" s="995" t="s">
        <v>908</v>
      </c>
      <c r="B52" s="995"/>
      <c r="C52" s="995"/>
      <c r="D52" s="995"/>
      <c r="E52" s="995"/>
      <c r="F52" s="995"/>
      <c r="G52" s="995"/>
      <c r="H52" s="995"/>
      <c r="I52" s="102">
        <f>I51</f>
        <v>0</v>
      </c>
      <c r="K52" s="95">
        <f>K51</f>
        <v>3113.7</v>
      </c>
    </row>
    <row r="53" spans="1:14">
      <c r="A53" s="1004" t="s">
        <v>909</v>
      </c>
      <c r="B53" s="1004"/>
      <c r="C53" s="1004"/>
      <c r="D53" s="1004"/>
      <c r="E53" s="1004"/>
      <c r="F53" s="1004"/>
      <c r="G53" s="1004"/>
      <c r="H53" s="1004"/>
      <c r="I53" s="114">
        <f>I48+I52</f>
        <v>0</v>
      </c>
      <c r="K53" s="95">
        <f>K48+K52</f>
        <v>50218.499999999978</v>
      </c>
    </row>
    <row r="54" spans="1:14">
      <c r="A54" s="1008">
        <v>0.20599999999999999</v>
      </c>
      <c r="B54" s="1008"/>
      <c r="C54" s="1008"/>
      <c r="D54" s="1008"/>
      <c r="E54" s="1008"/>
      <c r="F54" s="1008"/>
      <c r="G54" s="1008"/>
      <c r="H54" s="1008"/>
      <c r="I54" s="114">
        <v>0</v>
      </c>
      <c r="K54" s="95">
        <f>TRUNC(K53*A54,2)</f>
        <v>10345.01</v>
      </c>
    </row>
    <row r="55" spans="1:14">
      <c r="A55" s="1004" t="s">
        <v>910</v>
      </c>
      <c r="B55" s="1004"/>
      <c r="C55" s="1004"/>
      <c r="D55" s="1004"/>
      <c r="E55" s="1004"/>
      <c r="F55" s="1004"/>
      <c r="G55" s="1004"/>
      <c r="H55" s="1004"/>
      <c r="I55" s="114">
        <f>I53+I54</f>
        <v>0</v>
      </c>
      <c r="K55" s="95">
        <f>K53+K54</f>
        <v>60563.50999999998</v>
      </c>
    </row>
    <row r="56" spans="1:14">
      <c r="A56" s="1004" t="s">
        <v>911</v>
      </c>
      <c r="B56" s="1004"/>
      <c r="C56" s="1004"/>
      <c r="D56" s="1004"/>
      <c r="E56" s="1004"/>
      <c r="F56" s="1004"/>
      <c r="G56" s="1004"/>
      <c r="H56" s="1004"/>
      <c r="I56" s="114">
        <f>2*I55</f>
        <v>0</v>
      </c>
      <c r="K56" s="95">
        <f>K55*2</f>
        <v>121127.01999999996</v>
      </c>
    </row>
    <row r="57" spans="1:14">
      <c r="A57" s="115" t="s">
        <v>912</v>
      </c>
    </row>
    <row r="58" spans="1:14">
      <c r="B58" s="115"/>
    </row>
    <row r="60" spans="1:14">
      <c r="H60" s="75"/>
    </row>
    <row r="61" spans="1:14">
      <c r="H61" s="75"/>
      <c r="J61" s="1005"/>
      <c r="K61" s="1005"/>
      <c r="L61" s="1005"/>
      <c r="M61" s="1005"/>
      <c r="N61" s="1005"/>
    </row>
  </sheetData>
  <mergeCells count="15">
    <mergeCell ref="A55:H55"/>
    <mergeCell ref="A56:H56"/>
    <mergeCell ref="J61:N61"/>
    <mergeCell ref="A49:B50"/>
    <mergeCell ref="F49:F50"/>
    <mergeCell ref="H49:H50"/>
    <mergeCell ref="A52:H52"/>
    <mergeCell ref="A53:H53"/>
    <mergeCell ref="A54:H54"/>
    <mergeCell ref="A48:H48"/>
    <mergeCell ref="A1:I1"/>
    <mergeCell ref="A3:B4"/>
    <mergeCell ref="C3:C4"/>
    <mergeCell ref="A5:I5"/>
    <mergeCell ref="A20:I20"/>
  </mergeCells>
  <printOptions horizontalCentered="1"/>
  <pageMargins left="0.59055118110236227" right="0.59055118110236227" top="0.59055118110236227" bottom="0.59055118110236227" header="0.51181102362204722" footer="0.51181102362204722"/>
  <pageSetup paperSize="8" scale="95" fitToWidth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52B69-3A4D-45CD-ABE7-EAB53B23F827}">
  <sheetPr>
    <tabColor rgb="FFFFC000"/>
  </sheetPr>
  <dimension ref="B2:H76"/>
  <sheetViews>
    <sheetView showGridLines="0" view="pageBreakPreview" topLeftCell="A18" zoomScale="85" zoomScaleNormal="100" zoomScaleSheetLayoutView="85" workbookViewId="0">
      <selection activeCell="C27" sqref="C27"/>
    </sheetView>
  </sheetViews>
  <sheetFormatPr defaultColWidth="8.25" defaultRowHeight="15" customHeight="1"/>
  <cols>
    <col min="1" max="1" width="8.25" style="152"/>
    <col min="2" max="2" width="50.75" style="152" customWidth="1"/>
    <col min="3" max="3" width="12.25" style="153" customWidth="1"/>
    <col min="4" max="16384" width="8.25" style="152"/>
  </cols>
  <sheetData>
    <row r="2" spans="2:7" ht="21.2" customHeight="1">
      <c r="B2" s="1009" t="s">
        <v>1142</v>
      </c>
      <c r="C2" s="1009"/>
      <c r="D2" s="155"/>
      <c r="E2" s="155"/>
      <c r="F2" s="155"/>
      <c r="G2" s="157"/>
    </row>
    <row r="3" spans="2:7" ht="15" customHeight="1">
      <c r="B3" s="158"/>
      <c r="C3" s="154"/>
      <c r="D3" s="158"/>
      <c r="E3" s="158"/>
      <c r="F3" s="158"/>
      <c r="G3" s="160"/>
    </row>
    <row r="4" spans="2:7" ht="15" customHeight="1">
      <c r="B4" s="161"/>
      <c r="C4" s="162"/>
    </row>
    <row r="5" spans="2:7" ht="15" customHeight="1">
      <c r="B5" s="163" t="s">
        <v>1143</v>
      </c>
      <c r="C5" s="164" t="s">
        <v>1144</v>
      </c>
    </row>
    <row r="6" spans="2:7" ht="15" customHeight="1">
      <c r="B6" s="165"/>
      <c r="C6" s="166"/>
    </row>
    <row r="7" spans="2:7" ht="15" customHeight="1">
      <c r="B7" s="293" t="s">
        <v>1145</v>
      </c>
      <c r="C7" s="182">
        <v>4.0050000000000002E-2</v>
      </c>
    </row>
    <row r="8" spans="2:7" ht="15" customHeight="1">
      <c r="B8" s="293" t="s">
        <v>1146</v>
      </c>
      <c r="C8" s="182">
        <v>7.7000000000000002E-3</v>
      </c>
    </row>
    <row r="9" spans="2:7" ht="15" customHeight="1">
      <c r="B9" s="293" t="s">
        <v>1147</v>
      </c>
      <c r="C9" s="182">
        <v>5.5999999999999999E-3</v>
      </c>
    </row>
    <row r="10" spans="2:7" ht="15" customHeight="1">
      <c r="B10" s="293" t="s">
        <v>1148</v>
      </c>
      <c r="C10" s="182">
        <v>1.1000000000000001E-3</v>
      </c>
    </row>
    <row r="11" spans="2:7" ht="15" customHeight="1">
      <c r="B11" s="169" t="s">
        <v>1149</v>
      </c>
      <c r="C11" s="170">
        <v>5.4449999999999998E-2</v>
      </c>
    </row>
    <row r="12" spans="2:7" ht="15" customHeight="1">
      <c r="B12" s="171"/>
      <c r="C12" s="172"/>
    </row>
    <row r="13" spans="2:7" ht="15" customHeight="1">
      <c r="B13" s="173"/>
      <c r="C13" s="174"/>
    </row>
    <row r="14" spans="2:7" ht="15" customHeight="1">
      <c r="B14" s="163" t="s">
        <v>1150</v>
      </c>
      <c r="C14" s="175" t="s">
        <v>1144</v>
      </c>
    </row>
    <row r="15" spans="2:7" ht="15" customHeight="1">
      <c r="B15" s="165"/>
      <c r="C15" s="176"/>
    </row>
    <row r="16" spans="2:7" ht="15" customHeight="1">
      <c r="B16" s="293" t="s">
        <v>1151</v>
      </c>
      <c r="C16" s="182">
        <v>7.2999999999999995E-2</v>
      </c>
    </row>
    <row r="17" spans="2:3" ht="15" customHeight="1">
      <c r="B17" s="169" t="s">
        <v>1149</v>
      </c>
      <c r="C17" s="170">
        <v>7.2999999999999995E-2</v>
      </c>
    </row>
    <row r="18" spans="2:3" ht="15" customHeight="1">
      <c r="B18" s="177"/>
      <c r="C18" s="174"/>
    </row>
    <row r="19" spans="2:3" ht="15" customHeight="1">
      <c r="B19" s="163" t="s">
        <v>1152</v>
      </c>
      <c r="C19" s="175" t="s">
        <v>1144</v>
      </c>
    </row>
    <row r="20" spans="2:3" ht="15" customHeight="1">
      <c r="B20" s="165"/>
      <c r="C20" s="176"/>
    </row>
    <row r="21" spans="2:3" ht="15" customHeight="1">
      <c r="B21" s="167" t="s">
        <v>1153</v>
      </c>
      <c r="C21" s="168">
        <v>6.4999999999999997E-3</v>
      </c>
    </row>
    <row r="22" spans="2:3" ht="15" customHeight="1">
      <c r="B22" s="167" t="s">
        <v>1154</v>
      </c>
      <c r="C22" s="168">
        <v>0.03</v>
      </c>
    </row>
    <row r="23" spans="2:3" ht="15" customHeight="1">
      <c r="B23" s="167" t="s">
        <v>1155</v>
      </c>
      <c r="C23" s="168">
        <v>2.5000000000000001E-2</v>
      </c>
    </row>
    <row r="24" spans="2:3" ht="15" customHeight="1">
      <c r="B24" s="167" t="s">
        <v>1156</v>
      </c>
      <c r="C24" s="168">
        <v>0</v>
      </c>
    </row>
    <row r="25" spans="2:3" ht="15" customHeight="1">
      <c r="B25" s="169" t="s">
        <v>1149</v>
      </c>
      <c r="C25" s="170">
        <v>6.1499999999999999E-2</v>
      </c>
    </row>
    <row r="26" spans="2:3" ht="15" customHeight="1">
      <c r="B26" s="173"/>
      <c r="C26" s="174"/>
    </row>
    <row r="27" spans="2:3" ht="15" customHeight="1">
      <c r="B27" s="178" t="s">
        <v>1157</v>
      </c>
      <c r="C27" s="179">
        <v>0.20599999999999999</v>
      </c>
    </row>
    <row r="28" spans="2:3" ht="15" customHeight="1">
      <c r="B28" s="301"/>
    </row>
    <row r="29" spans="2:3" ht="12.75"/>
    <row r="30" spans="2:3" ht="12.75"/>
    <row r="31" spans="2:3" ht="12.75"/>
    <row r="32" spans="2:3" ht="12.75"/>
    <row r="33" spans="2:3" ht="12.75"/>
    <row r="34" spans="2:3" ht="12.75"/>
    <row r="35" spans="2:3" ht="12.75">
      <c r="B35" s="180" t="s">
        <v>1158</v>
      </c>
      <c r="C35" s="180"/>
    </row>
    <row r="36" spans="2:3" ht="12.75">
      <c r="B36" s="180" t="s">
        <v>1159</v>
      </c>
      <c r="C36" s="180"/>
    </row>
    <row r="37" spans="2:3" ht="15" customHeight="1">
      <c r="B37" s="180" t="s">
        <v>1160</v>
      </c>
      <c r="C37" s="180"/>
    </row>
    <row r="70" spans="7:8" ht="15" customHeight="1">
      <c r="H70" s="153"/>
    </row>
    <row r="71" spans="7:8" ht="15" customHeight="1">
      <c r="H71" s="153"/>
    </row>
    <row r="72" spans="7:8" ht="15" customHeight="1">
      <c r="H72" s="153"/>
    </row>
    <row r="73" spans="7:8" ht="15" customHeight="1">
      <c r="H73" s="153"/>
    </row>
    <row r="74" spans="7:8" ht="15" customHeight="1">
      <c r="G74" s="180" t="s">
        <v>1158</v>
      </c>
      <c r="H74" s="180"/>
    </row>
    <row r="75" spans="7:8" ht="15" customHeight="1">
      <c r="G75" s="180" t="s">
        <v>1159</v>
      </c>
      <c r="H75" s="180"/>
    </row>
    <row r="76" spans="7:8" ht="15" customHeight="1">
      <c r="G76" s="180" t="s">
        <v>1160</v>
      </c>
      <c r="H76" s="180"/>
    </row>
  </sheetData>
  <mergeCells count="1">
    <mergeCell ref="B2:C2"/>
  </mergeCells>
  <printOptions horizontalCentered="1"/>
  <pageMargins left="0.78740157480314965" right="0.59055118110236227" top="0.98425196850393704" bottom="0.98425196850393704" header="0.39370078740157483" footer="0.3937007874015748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B318B-57DE-4DA1-9E36-68AE3E9A27DA}">
  <sheetPr>
    <tabColor rgb="FFFFC000"/>
  </sheetPr>
  <dimension ref="B2:K36"/>
  <sheetViews>
    <sheetView showGridLines="0" view="pageBreakPreview" zoomScale="55" zoomScaleNormal="100" zoomScaleSheetLayoutView="55" workbookViewId="0">
      <selection activeCell="C27" sqref="C27"/>
    </sheetView>
  </sheetViews>
  <sheetFormatPr defaultColWidth="8.25" defaultRowHeight="15" customHeight="1"/>
  <cols>
    <col min="1" max="1" width="8.25" style="152"/>
    <col min="2" max="2" width="55.125" style="152" customWidth="1"/>
    <col min="3" max="3" width="14.375" style="153" customWidth="1"/>
    <col min="4" max="5" width="8.25" style="152" customWidth="1"/>
    <col min="6" max="16384" width="8.25" style="152"/>
  </cols>
  <sheetData>
    <row r="2" spans="2:11" ht="27.6" customHeight="1">
      <c r="B2" s="1009" t="s">
        <v>1751</v>
      </c>
      <c r="C2" s="1009"/>
      <c r="D2" s="155"/>
      <c r="E2" s="155"/>
      <c r="F2" s="157"/>
      <c r="G2" s="156"/>
      <c r="H2" s="155"/>
      <c r="I2" s="155"/>
      <c r="J2" s="155"/>
      <c r="K2" s="157"/>
    </row>
    <row r="3" spans="2:11" ht="15" customHeight="1">
      <c r="B3" s="158"/>
      <c r="C3" s="154"/>
      <c r="D3" s="154"/>
      <c r="E3" s="158"/>
      <c r="F3" s="160"/>
      <c r="G3" s="159"/>
      <c r="H3" s="158"/>
      <c r="I3" s="158"/>
      <c r="J3" s="158"/>
      <c r="K3" s="160"/>
    </row>
    <row r="4" spans="2:11" ht="15" customHeight="1">
      <c r="B4" s="161"/>
      <c r="C4" s="162"/>
      <c r="D4" s="181"/>
      <c r="E4" s="181"/>
    </row>
    <row r="5" spans="2:11" ht="15" customHeight="1">
      <c r="B5" s="163" t="s">
        <v>1143</v>
      </c>
      <c r="C5" s="164" t="s">
        <v>1144</v>
      </c>
    </row>
    <row r="6" spans="2:11" ht="15" customHeight="1">
      <c r="B6" s="165"/>
      <c r="C6" s="166"/>
    </row>
    <row r="7" spans="2:11" ht="15" customHeight="1">
      <c r="B7" s="293" t="s">
        <v>1145</v>
      </c>
      <c r="C7" s="182">
        <v>2.3949999999999999E-2</v>
      </c>
    </row>
    <row r="8" spans="2:11" ht="15" customHeight="1">
      <c r="B8" s="293" t="s">
        <v>1146</v>
      </c>
      <c r="C8" s="182">
        <v>4.5999999999999999E-3</v>
      </c>
    </row>
    <row r="9" spans="2:11" ht="15" customHeight="1">
      <c r="B9" s="293" t="s">
        <v>1147</v>
      </c>
      <c r="C9" s="182">
        <v>3.3E-3</v>
      </c>
    </row>
    <row r="10" spans="2:11" ht="15" customHeight="1">
      <c r="B10" s="293" t="s">
        <v>1148</v>
      </c>
      <c r="C10" s="182">
        <v>5.0000000000000001E-4</v>
      </c>
    </row>
    <row r="11" spans="2:11" ht="15" customHeight="1">
      <c r="B11" s="169" t="s">
        <v>1149</v>
      </c>
      <c r="C11" s="170">
        <v>3.2349999999999997E-2</v>
      </c>
    </row>
    <row r="12" spans="2:11" ht="15" customHeight="1">
      <c r="B12" s="171"/>
      <c r="C12" s="172"/>
    </row>
    <row r="13" spans="2:11" ht="15" customHeight="1">
      <c r="B13" s="173"/>
      <c r="C13" s="174"/>
    </row>
    <row r="14" spans="2:11" ht="15" customHeight="1">
      <c r="B14" s="163" t="s">
        <v>1150</v>
      </c>
      <c r="C14" s="175" t="s">
        <v>1144</v>
      </c>
    </row>
    <row r="15" spans="2:11" ht="15" customHeight="1">
      <c r="B15" s="165"/>
      <c r="C15" s="176"/>
      <c r="D15" s="183"/>
    </row>
    <row r="16" spans="2:11" ht="15" customHeight="1">
      <c r="B16" s="293" t="s">
        <v>1151</v>
      </c>
      <c r="C16" s="182">
        <v>4.3799999999999999E-2</v>
      </c>
      <c r="D16" s="183"/>
    </row>
    <row r="17" spans="2:5" ht="15" customHeight="1">
      <c r="B17" s="169" t="s">
        <v>1149</v>
      </c>
      <c r="C17" s="170">
        <v>4.3799999999999999E-2</v>
      </c>
    </row>
    <row r="18" spans="2:5" ht="15" customHeight="1">
      <c r="B18" s="177"/>
      <c r="C18" s="174"/>
    </row>
    <row r="19" spans="2:5" ht="15" customHeight="1">
      <c r="B19" s="163" t="s">
        <v>1152</v>
      </c>
      <c r="C19" s="175" t="s">
        <v>1144</v>
      </c>
    </row>
    <row r="20" spans="2:5" ht="15" customHeight="1">
      <c r="B20" s="165"/>
      <c r="C20" s="176"/>
    </row>
    <row r="21" spans="2:5" ht="15" customHeight="1">
      <c r="B21" s="167" t="s">
        <v>1153</v>
      </c>
      <c r="C21" s="168">
        <v>6.4999999999999997E-3</v>
      </c>
    </row>
    <row r="22" spans="2:5" ht="15" customHeight="1">
      <c r="B22" s="167" t="s">
        <v>1154</v>
      </c>
      <c r="C22" s="168">
        <v>0.03</v>
      </c>
    </row>
    <row r="23" spans="2:5" ht="15" customHeight="1">
      <c r="B23" s="167" t="s">
        <v>1155</v>
      </c>
      <c r="C23" s="168">
        <v>0</v>
      </c>
    </row>
    <row r="24" spans="2:5" ht="15" customHeight="1">
      <c r="B24" s="167" t="s">
        <v>1156</v>
      </c>
      <c r="C24" s="168">
        <v>0</v>
      </c>
    </row>
    <row r="25" spans="2:5" ht="15" customHeight="1">
      <c r="B25" s="169" t="s">
        <v>1149</v>
      </c>
      <c r="C25" s="170">
        <v>3.6499999999999998E-2</v>
      </c>
    </row>
    <row r="26" spans="2:5" ht="15" customHeight="1">
      <c r="B26" s="173"/>
      <c r="C26" s="174"/>
    </row>
    <row r="27" spans="2:5" ht="15" customHeight="1">
      <c r="B27" s="178" t="s">
        <v>1157</v>
      </c>
      <c r="C27" s="179">
        <v>0.11849999999999999</v>
      </c>
      <c r="D27" s="184"/>
      <c r="E27" s="185"/>
    </row>
    <row r="28" spans="2:5" ht="15" customHeight="1">
      <c r="B28" s="301"/>
      <c r="C28" s="186"/>
      <c r="D28" s="184"/>
      <c r="E28" s="185"/>
    </row>
    <row r="29" spans="2:5" ht="15" customHeight="1">
      <c r="B29" s="187"/>
      <c r="C29" s="186"/>
      <c r="D29" s="184"/>
      <c r="E29" s="185"/>
    </row>
    <row r="30" spans="2:5" ht="15" customHeight="1">
      <c r="B30" s="187"/>
      <c r="C30" s="186"/>
      <c r="D30" s="184"/>
      <c r="E30" s="185"/>
    </row>
    <row r="31" spans="2:5" ht="15" customHeight="1">
      <c r="B31" s="187"/>
      <c r="C31" s="186"/>
      <c r="D31" s="184"/>
      <c r="E31" s="185"/>
    </row>
    <row r="32" spans="2:5" ht="15" customHeight="1">
      <c r="B32" s="187"/>
      <c r="C32" s="186"/>
      <c r="D32" s="184"/>
      <c r="E32" s="185"/>
    </row>
    <row r="33" spans="2:5" ht="15" customHeight="1">
      <c r="B33" s="187"/>
      <c r="C33" s="186"/>
      <c r="D33" s="184"/>
      <c r="E33" s="185"/>
    </row>
    <row r="34" spans="2:5" ht="15" customHeight="1">
      <c r="B34" s="1010" t="s">
        <v>1158</v>
      </c>
      <c r="C34" s="1010"/>
    </row>
    <row r="35" spans="2:5" ht="15" customHeight="1">
      <c r="B35" s="1010" t="s">
        <v>1159</v>
      </c>
      <c r="C35" s="1010"/>
    </row>
    <row r="36" spans="2:5" ht="15" customHeight="1">
      <c r="B36" s="1010" t="s">
        <v>1160</v>
      </c>
      <c r="C36" s="1010"/>
    </row>
  </sheetData>
  <mergeCells count="4">
    <mergeCell ref="B2:C2"/>
    <mergeCell ref="B34:C34"/>
    <mergeCell ref="B35:C35"/>
    <mergeCell ref="B36:C36"/>
  </mergeCells>
  <printOptions horizontalCentered="1"/>
  <pageMargins left="0.78740157480314965" right="0.59055118110236227" top="0.98425196850393704" bottom="0.98425196850393704" header="0.39370078740157483" footer="0.3937007874015748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7E5DD-DC02-499D-81F2-71C384AE6941}">
  <sheetPr>
    <tabColor rgb="FFFFC000"/>
  </sheetPr>
  <dimension ref="B2:H36"/>
  <sheetViews>
    <sheetView view="pageBreakPreview" topLeftCell="A23" zoomScaleNormal="85" zoomScaleSheetLayoutView="100" workbookViewId="0">
      <selection activeCell="K26" sqref="K26"/>
    </sheetView>
  </sheetViews>
  <sheetFormatPr defaultColWidth="8.75" defaultRowHeight="12.75"/>
  <cols>
    <col min="1" max="2" width="8.75" style="188"/>
    <col min="3" max="3" width="23.75" style="188" customWidth="1"/>
    <col min="4" max="5" width="8.75" style="188"/>
    <col min="6" max="6" width="21.75" style="188" customWidth="1"/>
    <col min="7" max="16384" width="8.75" style="188"/>
  </cols>
  <sheetData>
    <row r="2" spans="2:8">
      <c r="B2" s="1023" t="s">
        <v>1162</v>
      </c>
      <c r="C2" s="1023"/>
      <c r="D2" s="1023"/>
      <c r="E2" s="1023"/>
      <c r="F2" s="1023"/>
      <c r="G2" s="1023"/>
      <c r="H2" s="1023"/>
    </row>
    <row r="3" spans="2:8" ht="13.15" customHeight="1">
      <c r="B3" s="1025" t="s">
        <v>1163</v>
      </c>
      <c r="C3" s="1025"/>
      <c r="D3" s="1025"/>
      <c r="E3" s="1025"/>
      <c r="F3" s="1025"/>
      <c r="G3" s="1025"/>
      <c r="H3" s="1025"/>
    </row>
    <row r="4" spans="2:8" ht="16.149999999999999" customHeight="1">
      <c r="B4" s="675" t="s">
        <v>1164</v>
      </c>
      <c r="C4" s="676" t="s">
        <v>1165</v>
      </c>
      <c r="D4" s="1024"/>
      <c r="E4" s="1024"/>
      <c r="F4" s="1024"/>
      <c r="G4" s="1024"/>
      <c r="H4" s="1024"/>
    </row>
    <row r="5" spans="2:8" ht="14.25" customHeight="1">
      <c r="B5" s="677" t="s">
        <v>1166</v>
      </c>
      <c r="C5" s="678" t="s">
        <v>1167</v>
      </c>
      <c r="D5" s="1020"/>
      <c r="E5" s="1020"/>
      <c r="F5" s="1020"/>
      <c r="G5" s="1014">
        <v>0.2</v>
      </c>
      <c r="H5" s="1014"/>
    </row>
    <row r="6" spans="2:8" ht="14.25" customHeight="1">
      <c r="B6" s="677" t="s">
        <v>1168</v>
      </c>
      <c r="C6" s="678" t="s">
        <v>1169</v>
      </c>
      <c r="D6" s="1020"/>
      <c r="E6" s="1020"/>
      <c r="F6" s="1020"/>
      <c r="G6" s="1014">
        <v>0.08</v>
      </c>
      <c r="H6" s="1014"/>
    </row>
    <row r="7" spans="2:8" ht="14.25" customHeight="1">
      <c r="B7" s="677" t="s">
        <v>1170</v>
      </c>
      <c r="C7" s="678" t="s">
        <v>1171</v>
      </c>
      <c r="D7" s="1020"/>
      <c r="E7" s="1020"/>
      <c r="F7" s="1020"/>
      <c r="G7" s="1014">
        <v>1.4999999999999999E-2</v>
      </c>
      <c r="H7" s="1014"/>
    </row>
    <row r="8" spans="2:8" ht="14.25" customHeight="1">
      <c r="B8" s="677" t="s">
        <v>1172</v>
      </c>
      <c r="C8" s="678" t="s">
        <v>1173</v>
      </c>
      <c r="D8" s="1020"/>
      <c r="E8" s="1020"/>
      <c r="F8" s="1020"/>
      <c r="G8" s="1014">
        <v>0.01</v>
      </c>
      <c r="H8" s="1014"/>
    </row>
    <row r="9" spans="2:8" ht="14.25" customHeight="1">
      <c r="B9" s="677" t="s">
        <v>1174</v>
      </c>
      <c r="C9" s="678" t="s">
        <v>1175</v>
      </c>
      <c r="D9" s="1020"/>
      <c r="E9" s="1020"/>
      <c r="F9" s="1020"/>
      <c r="G9" s="1014">
        <v>2E-3</v>
      </c>
      <c r="H9" s="1014"/>
    </row>
    <row r="10" spans="2:8" ht="14.25" customHeight="1">
      <c r="B10" s="677" t="s">
        <v>1176</v>
      </c>
      <c r="C10" s="678" t="s">
        <v>1177</v>
      </c>
      <c r="D10" s="1020"/>
      <c r="E10" s="1020"/>
      <c r="F10" s="1020"/>
      <c r="G10" s="1014">
        <v>2.5000000000000001E-2</v>
      </c>
      <c r="H10" s="1014"/>
    </row>
    <row r="11" spans="2:8" ht="14.25" customHeight="1">
      <c r="B11" s="677" t="s">
        <v>1178</v>
      </c>
      <c r="C11" s="678" t="s">
        <v>1179</v>
      </c>
      <c r="D11" s="1020"/>
      <c r="E11" s="1020"/>
      <c r="F11" s="1020"/>
      <c r="G11" s="1014">
        <v>0.03</v>
      </c>
      <c r="H11" s="1014"/>
    </row>
    <row r="12" spans="2:8" ht="14.25" customHeight="1">
      <c r="B12" s="677" t="s">
        <v>1180</v>
      </c>
      <c r="C12" s="678" t="s">
        <v>1181</v>
      </c>
      <c r="D12" s="1020"/>
      <c r="E12" s="1020"/>
      <c r="F12" s="1020"/>
      <c r="G12" s="1014">
        <v>6.0000000000000001E-3</v>
      </c>
      <c r="H12" s="1014"/>
    </row>
    <row r="13" spans="2:8" ht="14.25" customHeight="1">
      <c r="B13" s="677" t="s">
        <v>1182</v>
      </c>
      <c r="C13" s="678" t="s">
        <v>1183</v>
      </c>
      <c r="D13" s="1020"/>
      <c r="E13" s="1020"/>
      <c r="F13" s="1020"/>
      <c r="G13" s="1014">
        <v>0.01</v>
      </c>
      <c r="H13" s="1014"/>
    </row>
    <row r="14" spans="2:8" ht="22.15" customHeight="1">
      <c r="B14" s="679" t="s">
        <v>1184</v>
      </c>
      <c r="C14" s="680" t="s">
        <v>1185</v>
      </c>
      <c r="D14" s="1021" t="s">
        <v>1186</v>
      </c>
      <c r="E14" s="1021"/>
      <c r="F14" s="1021"/>
      <c r="G14" s="1022">
        <v>0.37800000000000011</v>
      </c>
      <c r="H14" s="1022"/>
    </row>
    <row r="15" spans="2:8" ht="14.25" customHeight="1">
      <c r="B15" s="677" t="s">
        <v>1187</v>
      </c>
      <c r="C15" s="678" t="s">
        <v>1188</v>
      </c>
      <c r="D15" s="1020"/>
      <c r="E15" s="1020"/>
      <c r="F15" s="1020"/>
      <c r="G15" s="1014">
        <v>0.17549999999999999</v>
      </c>
      <c r="H15" s="1014"/>
    </row>
    <row r="16" spans="2:8" ht="14.25" customHeight="1">
      <c r="B16" s="677" t="s">
        <v>1189</v>
      </c>
      <c r="C16" s="678" t="s">
        <v>1190</v>
      </c>
      <c r="D16" s="1020"/>
      <c r="E16" s="1020"/>
      <c r="F16" s="1020"/>
      <c r="G16" s="1014">
        <v>4.0300000000000002E-2</v>
      </c>
      <c r="H16" s="1014"/>
    </row>
    <row r="17" spans="2:8" ht="14.25" customHeight="1">
      <c r="B17" s="677" t="s">
        <v>1191</v>
      </c>
      <c r="C17" s="678" t="s">
        <v>1192</v>
      </c>
      <c r="D17" s="1020"/>
      <c r="E17" s="1020"/>
      <c r="F17" s="1020"/>
      <c r="G17" s="1014">
        <v>0.122</v>
      </c>
      <c r="H17" s="1014"/>
    </row>
    <row r="18" spans="2:8" ht="14.25" customHeight="1">
      <c r="B18" s="677" t="s">
        <v>1193</v>
      </c>
      <c r="C18" s="678" t="s">
        <v>1194</v>
      </c>
      <c r="D18" s="1020"/>
      <c r="E18" s="1020"/>
      <c r="F18" s="1020"/>
      <c r="G18" s="1014">
        <v>9.2999999999999992E-3</v>
      </c>
      <c r="H18" s="1014"/>
    </row>
    <row r="19" spans="2:8" ht="14.25" customHeight="1">
      <c r="B19" s="677" t="s">
        <v>1195</v>
      </c>
      <c r="C19" s="678" t="s">
        <v>1196</v>
      </c>
      <c r="D19" s="1020"/>
      <c r="E19" s="1020"/>
      <c r="F19" s="1020"/>
      <c r="G19" s="1014">
        <v>4.9399999999999999E-3</v>
      </c>
      <c r="H19" s="1014"/>
    </row>
    <row r="20" spans="2:8" ht="14.25" customHeight="1">
      <c r="B20" s="677" t="s">
        <v>1197</v>
      </c>
      <c r="C20" s="678" t="s">
        <v>1198</v>
      </c>
      <c r="D20" s="1020"/>
      <c r="E20" s="1020"/>
      <c r="F20" s="1020"/>
      <c r="G20" s="1014">
        <v>8.0000000000000004E-4</v>
      </c>
      <c r="H20" s="1014"/>
    </row>
    <row r="21" spans="2:8" ht="14.25" customHeight="1">
      <c r="B21" s="677" t="s">
        <v>1199</v>
      </c>
      <c r="C21" s="678" t="s">
        <v>1200</v>
      </c>
      <c r="D21" s="1020"/>
      <c r="E21" s="1020"/>
      <c r="F21" s="1020"/>
      <c r="G21" s="1014">
        <v>9.1539999999999996E-2</v>
      </c>
      <c r="H21" s="1014"/>
    </row>
    <row r="22" spans="2:8" ht="14.25" customHeight="1">
      <c r="B22" s="677" t="s">
        <v>1201</v>
      </c>
      <c r="C22" s="678" t="s">
        <v>1202</v>
      </c>
      <c r="D22" s="1020"/>
      <c r="E22" s="1020"/>
      <c r="F22" s="1020"/>
      <c r="G22" s="1014">
        <v>7.3000000000000001E-3</v>
      </c>
      <c r="H22" s="1014"/>
    </row>
    <row r="23" spans="2:8" ht="13.15" customHeight="1">
      <c r="B23" s="681"/>
      <c r="C23" s="681"/>
      <c r="D23" s="1017" t="s">
        <v>1203</v>
      </c>
      <c r="E23" s="1017"/>
      <c r="F23" s="1017"/>
      <c r="G23" s="1016">
        <v>0.45164999999999994</v>
      </c>
      <c r="H23" s="1016"/>
    </row>
    <row r="24" spans="2:8">
      <c r="B24" s="682" t="s">
        <v>1204</v>
      </c>
      <c r="C24" s="1018" t="s">
        <v>1205</v>
      </c>
      <c r="D24" s="1018"/>
      <c r="E24" s="1018"/>
      <c r="F24" s="1018"/>
      <c r="G24" s="1019"/>
      <c r="H24" s="1019"/>
    </row>
    <row r="25" spans="2:8" ht="14.25" customHeight="1">
      <c r="B25" s="677" t="s">
        <v>1206</v>
      </c>
      <c r="C25" s="1013" t="s">
        <v>1207</v>
      </c>
      <c r="D25" s="1013"/>
      <c r="E25" s="1013"/>
      <c r="F25" s="1013"/>
      <c r="G25" s="1014">
        <v>5.8999999999999997E-2</v>
      </c>
      <c r="H25" s="1014"/>
    </row>
    <row r="26" spans="2:8" ht="14.25" customHeight="1">
      <c r="B26" s="677" t="s">
        <v>1208</v>
      </c>
      <c r="C26" s="1013" t="s">
        <v>1209</v>
      </c>
      <c r="D26" s="1013"/>
      <c r="E26" s="1013"/>
      <c r="F26" s="1013"/>
      <c r="G26" s="1014">
        <v>1.6000000000000001E-3</v>
      </c>
      <c r="H26" s="1014"/>
    </row>
    <row r="27" spans="2:8" ht="14.25" customHeight="1">
      <c r="B27" s="677" t="s">
        <v>1210</v>
      </c>
      <c r="C27" s="1013" t="s">
        <v>1211</v>
      </c>
      <c r="D27" s="1013"/>
      <c r="E27" s="1013"/>
      <c r="F27" s="1013"/>
      <c r="G27" s="1014">
        <v>6.5399999999999998E-3</v>
      </c>
      <c r="H27" s="1014"/>
    </row>
    <row r="28" spans="2:8" ht="14.25" customHeight="1">
      <c r="B28" s="677" t="s">
        <v>1212</v>
      </c>
      <c r="C28" s="1013" t="s">
        <v>1213</v>
      </c>
      <c r="D28" s="1013"/>
      <c r="E28" s="1013"/>
      <c r="F28" s="1013"/>
      <c r="G28" s="1014">
        <v>3.524E-2</v>
      </c>
      <c r="H28" s="1014"/>
    </row>
    <row r="29" spans="2:8" ht="14.25" customHeight="1">
      <c r="B29" s="677" t="s">
        <v>1214</v>
      </c>
      <c r="C29" s="1013" t="s">
        <v>1215</v>
      </c>
      <c r="D29" s="1013"/>
      <c r="E29" s="1013"/>
      <c r="F29" s="1013"/>
      <c r="G29" s="1014">
        <v>6.8999999999999999E-3</v>
      </c>
      <c r="H29" s="1014"/>
    </row>
    <row r="30" spans="2:8" ht="16.899999999999999" customHeight="1">
      <c r="B30" s="681"/>
      <c r="C30" s="1015" t="s">
        <v>1216</v>
      </c>
      <c r="D30" s="1015"/>
      <c r="E30" s="1015"/>
      <c r="F30" s="1015"/>
      <c r="G30" s="1016">
        <v>0.10929999999999999</v>
      </c>
      <c r="H30" s="1016"/>
    </row>
    <row r="31" spans="2:8" ht="52.9" customHeight="1">
      <c r="B31" s="682" t="s">
        <v>1217</v>
      </c>
      <c r="C31" s="683" t="s">
        <v>1218</v>
      </c>
      <c r="D31" s="683"/>
      <c r="E31" s="683"/>
      <c r="F31" s="683"/>
      <c r="G31" s="683"/>
      <c r="H31" s="683"/>
    </row>
    <row r="32" spans="2:8" ht="14.25" customHeight="1">
      <c r="B32" s="677" t="s">
        <v>1219</v>
      </c>
      <c r="C32" s="1013" t="s">
        <v>1220</v>
      </c>
      <c r="D32" s="1013">
        <v>0.17069999999999999</v>
      </c>
      <c r="E32" s="1013"/>
      <c r="F32" s="1013"/>
      <c r="G32" s="1014">
        <v>0.17069999999999999</v>
      </c>
      <c r="H32" s="1014"/>
    </row>
    <row r="33" spans="2:8" ht="27.6" customHeight="1">
      <c r="B33" s="677" t="s">
        <v>1221</v>
      </c>
      <c r="C33" s="1013" t="s">
        <v>1222</v>
      </c>
      <c r="D33" s="1013"/>
      <c r="E33" s="1013"/>
      <c r="F33" s="1013"/>
      <c r="G33" s="1014">
        <v>5.3248000000000002E-3</v>
      </c>
      <c r="H33" s="1014"/>
    </row>
    <row r="34" spans="2:8" ht="21.6" customHeight="1">
      <c r="B34" s="684"/>
      <c r="C34" s="1015" t="s">
        <v>1223</v>
      </c>
      <c r="D34" s="1015"/>
      <c r="E34" s="1015"/>
      <c r="F34" s="1015"/>
      <c r="G34" s="1016">
        <v>0.17604850000000002</v>
      </c>
      <c r="H34" s="1016"/>
    </row>
    <row r="35" spans="2:8" ht="19.899999999999999" customHeight="1">
      <c r="B35" s="684"/>
      <c r="C35" s="1011" t="s">
        <v>1224</v>
      </c>
      <c r="D35" s="1011"/>
      <c r="E35" s="1011"/>
      <c r="F35" s="1011"/>
      <c r="G35" s="1012">
        <v>1.115</v>
      </c>
      <c r="H35" s="1012"/>
    </row>
    <row r="36" spans="2:8" ht="21.6" customHeight="1">
      <c r="D36" s="302"/>
      <c r="E36" s="302"/>
      <c r="F36" s="302"/>
    </row>
  </sheetData>
  <mergeCells count="63">
    <mergeCell ref="B2:H2"/>
    <mergeCell ref="D4:H4"/>
    <mergeCell ref="D7:F7"/>
    <mergeCell ref="G7:H7"/>
    <mergeCell ref="B3:H3"/>
    <mergeCell ref="D8:F8"/>
    <mergeCell ref="G8:H8"/>
    <mergeCell ref="D5:F5"/>
    <mergeCell ref="G5:H5"/>
    <mergeCell ref="D6:F6"/>
    <mergeCell ref="G6:H6"/>
    <mergeCell ref="D11:F11"/>
    <mergeCell ref="G11:H11"/>
    <mergeCell ref="D12:F12"/>
    <mergeCell ref="G12:H12"/>
    <mergeCell ref="D9:F9"/>
    <mergeCell ref="G9:H9"/>
    <mergeCell ref="D10:F10"/>
    <mergeCell ref="G10:H10"/>
    <mergeCell ref="D15:F15"/>
    <mergeCell ref="G15:H15"/>
    <mergeCell ref="D16:F16"/>
    <mergeCell ref="G16:H16"/>
    <mergeCell ref="D13:F13"/>
    <mergeCell ref="G13:H13"/>
    <mergeCell ref="D14:F14"/>
    <mergeCell ref="G14:H14"/>
    <mergeCell ref="D19:F19"/>
    <mergeCell ref="G19:H19"/>
    <mergeCell ref="D20:F20"/>
    <mergeCell ref="G20:H20"/>
    <mergeCell ref="D17:F17"/>
    <mergeCell ref="G17:H17"/>
    <mergeCell ref="D18:F18"/>
    <mergeCell ref="G18:H18"/>
    <mergeCell ref="D23:F23"/>
    <mergeCell ref="G23:H23"/>
    <mergeCell ref="C24:F24"/>
    <mergeCell ref="G24:H24"/>
    <mergeCell ref="D21:F21"/>
    <mergeCell ref="G21:H21"/>
    <mergeCell ref="D22:F22"/>
    <mergeCell ref="G22:H22"/>
    <mergeCell ref="C27:F27"/>
    <mergeCell ref="G27:H27"/>
    <mergeCell ref="C28:F28"/>
    <mergeCell ref="G28:H28"/>
    <mergeCell ref="C25:F25"/>
    <mergeCell ref="G25:H25"/>
    <mergeCell ref="C26:F26"/>
    <mergeCell ref="G26:H26"/>
    <mergeCell ref="C32:F32"/>
    <mergeCell ref="G32:H32"/>
    <mergeCell ref="C29:F29"/>
    <mergeCell ref="G29:H29"/>
    <mergeCell ref="C30:F30"/>
    <mergeCell ref="G30:H30"/>
    <mergeCell ref="C35:F35"/>
    <mergeCell ref="G35:H35"/>
    <mergeCell ref="C33:F33"/>
    <mergeCell ref="G33:H33"/>
    <mergeCell ref="C34:F34"/>
    <mergeCell ref="G34:H34"/>
  </mergeCells>
  <pageMargins left="0.7" right="0.7" top="0.75" bottom="0.75" header="0.3" footer="0.3"/>
  <pageSetup paperSize="9" scale="6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0FD97-EA40-4436-B515-2C7963EBD8D3}">
  <sheetPr>
    <tabColor rgb="FFFFC000"/>
  </sheetPr>
  <dimension ref="B1:AB29"/>
  <sheetViews>
    <sheetView showGridLines="0" view="pageBreakPreview" topLeftCell="I1" zoomScale="40" zoomScaleNormal="100" zoomScaleSheetLayoutView="40" workbookViewId="0">
      <selection activeCell="O44" sqref="O44"/>
    </sheetView>
  </sheetViews>
  <sheetFormatPr defaultColWidth="8.75" defaultRowHeight="15"/>
  <cols>
    <col min="1" max="1" width="8.75" style="685"/>
    <col min="2" max="2" width="5.75" style="685" customWidth="1"/>
    <col min="3" max="3" width="50.25" style="686" customWidth="1"/>
    <col min="4" max="4" width="28.75" style="685" customWidth="1"/>
    <col min="5" max="28" width="22.5" style="685" customWidth="1"/>
    <col min="29" max="16384" width="8.75" style="685"/>
  </cols>
  <sheetData>
    <row r="1" spans="2:28" ht="15.75" thickBot="1"/>
    <row r="2" spans="2:28" ht="13.15" customHeight="1">
      <c r="B2" s="687"/>
      <c r="C2" s="688"/>
      <c r="D2" s="689"/>
      <c r="E2" s="1047" t="s">
        <v>1749</v>
      </c>
      <c r="F2" s="1048"/>
      <c r="G2" s="1048"/>
      <c r="H2" s="1048"/>
      <c r="I2" s="1048"/>
      <c r="J2" s="1048"/>
      <c r="K2" s="1048"/>
      <c r="L2" s="1048"/>
      <c r="M2" s="1048"/>
      <c r="N2" s="1048"/>
      <c r="O2" s="1048"/>
      <c r="P2" s="1048"/>
      <c r="Q2" s="1048"/>
      <c r="R2" s="1048"/>
      <c r="S2" s="1048"/>
      <c r="T2" s="1048"/>
      <c r="U2" s="1048"/>
      <c r="V2" s="1048"/>
      <c r="W2" s="1048"/>
      <c r="X2" s="1048"/>
      <c r="Y2" s="1048"/>
      <c r="Z2" s="1048"/>
      <c r="AA2" s="1048"/>
      <c r="AB2" s="1049"/>
    </row>
    <row r="3" spans="2:28" ht="13.15" customHeight="1">
      <c r="B3" s="690"/>
      <c r="C3" s="691"/>
      <c r="D3" s="691"/>
      <c r="E3" s="1050"/>
      <c r="F3" s="1051"/>
      <c r="G3" s="1051"/>
      <c r="H3" s="1051"/>
      <c r="I3" s="1051"/>
      <c r="J3" s="1051"/>
      <c r="K3" s="1051"/>
      <c r="L3" s="1051"/>
      <c r="M3" s="1051"/>
      <c r="N3" s="1051"/>
      <c r="O3" s="1051"/>
      <c r="P3" s="1051"/>
      <c r="Q3" s="1051"/>
      <c r="R3" s="1051"/>
      <c r="S3" s="1051"/>
      <c r="T3" s="1051"/>
      <c r="U3" s="1051"/>
      <c r="V3" s="1051"/>
      <c r="W3" s="1051"/>
      <c r="X3" s="1051"/>
      <c r="Y3" s="1051"/>
      <c r="Z3" s="1051"/>
      <c r="AA3" s="1051"/>
      <c r="AB3" s="1052"/>
    </row>
    <row r="4" spans="2:28" ht="13.15" customHeight="1">
      <c r="B4" s="690"/>
      <c r="C4" s="691"/>
      <c r="D4" s="691"/>
      <c r="E4" s="1050"/>
      <c r="F4" s="1051"/>
      <c r="G4" s="1051"/>
      <c r="H4" s="1051"/>
      <c r="I4" s="1051"/>
      <c r="J4" s="1051"/>
      <c r="K4" s="1051"/>
      <c r="L4" s="1051"/>
      <c r="M4" s="1051"/>
      <c r="N4" s="1051"/>
      <c r="O4" s="1051"/>
      <c r="P4" s="1051"/>
      <c r="Q4" s="1051"/>
      <c r="R4" s="1051"/>
      <c r="S4" s="1051"/>
      <c r="T4" s="1051"/>
      <c r="U4" s="1051"/>
      <c r="V4" s="1051"/>
      <c r="W4" s="1051"/>
      <c r="X4" s="1051"/>
      <c r="Y4" s="1051"/>
      <c r="Z4" s="1051"/>
      <c r="AA4" s="1051"/>
      <c r="AB4" s="1052"/>
    </row>
    <row r="5" spans="2:28" ht="13.15" customHeight="1" thickBot="1">
      <c r="B5" s="690"/>
      <c r="C5" s="692"/>
      <c r="D5" s="712"/>
      <c r="E5" s="1053"/>
      <c r="F5" s="1054"/>
      <c r="G5" s="1054"/>
      <c r="H5" s="1054"/>
      <c r="I5" s="1054"/>
      <c r="J5" s="1054"/>
      <c r="K5" s="1054"/>
      <c r="L5" s="1054"/>
      <c r="M5" s="1054"/>
      <c r="N5" s="1054"/>
      <c r="O5" s="1054"/>
      <c r="P5" s="1054"/>
      <c r="Q5" s="1054"/>
      <c r="R5" s="1054"/>
      <c r="S5" s="1054"/>
      <c r="T5" s="1054"/>
      <c r="U5" s="1054"/>
      <c r="V5" s="1054"/>
      <c r="W5" s="1054"/>
      <c r="X5" s="1054"/>
      <c r="Y5" s="1054"/>
      <c r="Z5" s="1054"/>
      <c r="AA5" s="1054"/>
      <c r="AB5" s="1055"/>
    </row>
    <row r="6" spans="2:28" ht="16.5" thickBot="1">
      <c r="B6" s="693"/>
      <c r="C6" s="693" t="s">
        <v>62</v>
      </c>
      <c r="D6" s="694"/>
      <c r="E6" s="694"/>
      <c r="F6" s="694"/>
      <c r="G6" s="694"/>
      <c r="H6" s="694"/>
      <c r="I6" s="694"/>
      <c r="J6" s="694"/>
      <c r="K6" s="694"/>
      <c r="L6" s="694"/>
      <c r="M6" s="694"/>
      <c r="N6" s="694"/>
      <c r="O6" s="694"/>
      <c r="P6" s="694"/>
      <c r="Q6" s="694"/>
      <c r="R6" s="694"/>
      <c r="S6" s="694"/>
      <c r="T6" s="694"/>
      <c r="U6" s="694"/>
      <c r="V6" s="694"/>
      <c r="W6" s="694"/>
      <c r="X6" s="694"/>
      <c r="Y6" s="694"/>
      <c r="Z6" s="694"/>
      <c r="AA6" s="694"/>
      <c r="AB6" s="695"/>
    </row>
    <row r="7" spans="2:28" ht="13.9" customHeight="1">
      <c r="B7" s="1040" t="s">
        <v>61</v>
      </c>
      <c r="C7" s="1058" t="s">
        <v>60</v>
      </c>
      <c r="D7" s="1060" t="s">
        <v>59</v>
      </c>
      <c r="E7" s="1044" t="s">
        <v>58</v>
      </c>
      <c r="F7" s="1045"/>
      <c r="G7" s="1045"/>
      <c r="H7" s="1045"/>
      <c r="I7" s="1045"/>
      <c r="J7" s="1045"/>
      <c r="K7" s="1045"/>
      <c r="L7" s="1045"/>
      <c r="M7" s="1045"/>
      <c r="N7" s="1045"/>
      <c r="O7" s="1045"/>
      <c r="P7" s="1046"/>
      <c r="Q7" s="696"/>
      <c r="R7" s="696"/>
      <c r="S7" s="696"/>
      <c r="T7" s="696"/>
      <c r="U7" s="696"/>
      <c r="V7" s="696"/>
      <c r="W7" s="696"/>
      <c r="X7" s="696"/>
      <c r="Y7" s="696"/>
      <c r="Z7" s="696"/>
      <c r="AA7" s="696"/>
      <c r="AB7" s="697"/>
    </row>
    <row r="8" spans="2:28" s="700" customFormat="1" ht="27" customHeight="1" thickBot="1">
      <c r="B8" s="1041"/>
      <c r="C8" s="1059"/>
      <c r="D8" s="1061"/>
      <c r="E8" s="698" t="s">
        <v>57</v>
      </c>
      <c r="F8" s="699" t="s">
        <v>56</v>
      </c>
      <c r="G8" s="699" t="s">
        <v>55</v>
      </c>
      <c r="H8" s="698" t="s">
        <v>54</v>
      </c>
      <c r="I8" s="699" t="s">
        <v>932</v>
      </c>
      <c r="J8" s="699" t="s">
        <v>933</v>
      </c>
      <c r="K8" s="698" t="s">
        <v>934</v>
      </c>
      <c r="L8" s="699" t="s">
        <v>935</v>
      </c>
      <c r="M8" s="699" t="s">
        <v>936</v>
      </c>
      <c r="N8" s="698" t="s">
        <v>937</v>
      </c>
      <c r="O8" s="699" t="s">
        <v>938</v>
      </c>
      <c r="P8" s="699" t="s">
        <v>939</v>
      </c>
      <c r="Q8" s="698" t="s">
        <v>940</v>
      </c>
      <c r="R8" s="699" t="s">
        <v>941</v>
      </c>
      <c r="S8" s="699" t="s">
        <v>942</v>
      </c>
      <c r="T8" s="698" t="s">
        <v>943</v>
      </c>
      <c r="U8" s="699" t="s">
        <v>944</v>
      </c>
      <c r="V8" s="699" t="s">
        <v>945</v>
      </c>
      <c r="W8" s="698" t="s">
        <v>946</v>
      </c>
      <c r="X8" s="699" t="s">
        <v>947</v>
      </c>
      <c r="Y8" s="699" t="s">
        <v>948</v>
      </c>
      <c r="Z8" s="698" t="s">
        <v>949</v>
      </c>
      <c r="AA8" s="699" t="s">
        <v>950</v>
      </c>
      <c r="AB8" s="713" t="s">
        <v>951</v>
      </c>
    </row>
    <row r="9" spans="2:28" ht="27" customHeight="1">
      <c r="B9" s="1038">
        <v>1</v>
      </c>
      <c r="C9" s="1056" t="s">
        <v>660</v>
      </c>
      <c r="D9" s="1042">
        <v>7037876.5300000003</v>
      </c>
      <c r="E9" s="701">
        <v>4.1599999999999998E-2</v>
      </c>
      <c r="F9" s="701">
        <v>4.1599999999999998E-2</v>
      </c>
      <c r="G9" s="701">
        <v>4.1599999999999998E-2</v>
      </c>
      <c r="H9" s="701">
        <v>4.1599999999999998E-2</v>
      </c>
      <c r="I9" s="701">
        <v>4.1599999999999998E-2</v>
      </c>
      <c r="J9" s="701">
        <v>4.1599999999999998E-2</v>
      </c>
      <c r="K9" s="701">
        <v>4.1599999999999998E-2</v>
      </c>
      <c r="L9" s="701">
        <v>4.1599999999999998E-2</v>
      </c>
      <c r="M9" s="701">
        <v>4.1599999999999998E-2</v>
      </c>
      <c r="N9" s="701">
        <v>4.1599999999999998E-2</v>
      </c>
      <c r="O9" s="701">
        <v>4.1599999999999998E-2</v>
      </c>
      <c r="P9" s="701">
        <v>4.1599999999999998E-2</v>
      </c>
      <c r="Q9" s="701">
        <v>4.1599999999999998E-2</v>
      </c>
      <c r="R9" s="701">
        <v>4.1799999999999997E-2</v>
      </c>
      <c r="S9" s="701">
        <v>4.1799999999999997E-2</v>
      </c>
      <c r="T9" s="701">
        <v>4.1799999999999997E-2</v>
      </c>
      <c r="U9" s="701">
        <v>4.1799999999999997E-2</v>
      </c>
      <c r="V9" s="701">
        <v>4.1799999999999997E-2</v>
      </c>
      <c r="W9" s="701">
        <v>4.1799999999999997E-2</v>
      </c>
      <c r="X9" s="701">
        <v>4.1799999999999997E-2</v>
      </c>
      <c r="Y9" s="701">
        <v>4.1799999999999997E-2</v>
      </c>
      <c r="Z9" s="701">
        <v>4.1599999999999998E-2</v>
      </c>
      <c r="AA9" s="701">
        <v>4.1599999999999998E-2</v>
      </c>
      <c r="AB9" s="704">
        <v>4.1599999999999998E-2</v>
      </c>
    </row>
    <row r="10" spans="2:28" ht="27" customHeight="1" thickBot="1">
      <c r="B10" s="1039"/>
      <c r="C10" s="1057"/>
      <c r="D10" s="1043"/>
      <c r="E10" s="702">
        <v>292775.66364799999</v>
      </c>
      <c r="F10" s="702">
        <v>292775.66364799999</v>
      </c>
      <c r="G10" s="702">
        <v>292775.66364799999</v>
      </c>
      <c r="H10" s="702">
        <v>292775.66364799999</v>
      </c>
      <c r="I10" s="702">
        <v>292775.66364799999</v>
      </c>
      <c r="J10" s="702">
        <v>292775.66364799999</v>
      </c>
      <c r="K10" s="702">
        <v>292775.66364799999</v>
      </c>
      <c r="L10" s="702">
        <v>292775.66364799999</v>
      </c>
      <c r="M10" s="702">
        <v>292775.66364799999</v>
      </c>
      <c r="N10" s="702">
        <v>292775.66364799999</v>
      </c>
      <c r="O10" s="702">
        <v>292775.66364799999</v>
      </c>
      <c r="P10" s="702">
        <v>292775.66364799999</v>
      </c>
      <c r="Q10" s="702">
        <v>292775.66364799999</v>
      </c>
      <c r="R10" s="702">
        <v>294183.238954</v>
      </c>
      <c r="S10" s="702">
        <v>294183.238954</v>
      </c>
      <c r="T10" s="702">
        <v>294183.238954</v>
      </c>
      <c r="U10" s="702">
        <v>294183.238954</v>
      </c>
      <c r="V10" s="702">
        <v>294183.238954</v>
      </c>
      <c r="W10" s="702">
        <v>294183.238954</v>
      </c>
      <c r="X10" s="702">
        <v>294183.238954</v>
      </c>
      <c r="Y10" s="702">
        <v>294183.238954</v>
      </c>
      <c r="Z10" s="702">
        <v>292775.66364799999</v>
      </c>
      <c r="AA10" s="702">
        <v>292775.66364799999</v>
      </c>
      <c r="AB10" s="714">
        <v>292775.66364799999</v>
      </c>
    </row>
    <row r="11" spans="2:28" ht="27" customHeight="1">
      <c r="B11" s="1038">
        <v>2</v>
      </c>
      <c r="C11" s="1032" t="s">
        <v>663</v>
      </c>
      <c r="D11" s="1034">
        <v>11970</v>
      </c>
      <c r="E11" s="701">
        <v>0</v>
      </c>
      <c r="F11" s="701">
        <v>0.1</v>
      </c>
      <c r="G11" s="701">
        <v>0.1</v>
      </c>
      <c r="H11" s="701">
        <v>0.1</v>
      </c>
      <c r="I11" s="701">
        <v>0.1</v>
      </c>
      <c r="J11" s="701">
        <v>0.1</v>
      </c>
      <c r="K11" s="701">
        <v>0.1</v>
      </c>
      <c r="L11" s="701">
        <v>0.1</v>
      </c>
      <c r="M11" s="701">
        <v>0.1</v>
      </c>
      <c r="N11" s="701">
        <v>0.1</v>
      </c>
      <c r="O11" s="701">
        <v>0.1</v>
      </c>
      <c r="P11" s="703">
        <v>0</v>
      </c>
      <c r="Q11" s="703">
        <v>0</v>
      </c>
      <c r="R11" s="703">
        <v>0</v>
      </c>
      <c r="S11" s="703">
        <v>0</v>
      </c>
      <c r="T11" s="703">
        <v>0</v>
      </c>
      <c r="U11" s="703">
        <v>0</v>
      </c>
      <c r="V11" s="703">
        <v>0</v>
      </c>
      <c r="W11" s="703">
        <v>0</v>
      </c>
      <c r="X11" s="703">
        <v>0</v>
      </c>
      <c r="Y11" s="703">
        <v>0</v>
      </c>
      <c r="Z11" s="703">
        <v>0</v>
      </c>
      <c r="AA11" s="703">
        <v>0</v>
      </c>
      <c r="AB11" s="704">
        <v>0</v>
      </c>
    </row>
    <row r="12" spans="2:28" ht="27" customHeight="1" thickBot="1">
      <c r="B12" s="1039"/>
      <c r="C12" s="1033"/>
      <c r="D12" s="1035"/>
      <c r="E12" s="702">
        <v>0</v>
      </c>
      <c r="F12" s="702">
        <v>1197</v>
      </c>
      <c r="G12" s="702">
        <v>1197</v>
      </c>
      <c r="H12" s="702">
        <v>1197</v>
      </c>
      <c r="I12" s="702">
        <v>1197</v>
      </c>
      <c r="J12" s="702">
        <v>1197</v>
      </c>
      <c r="K12" s="702">
        <v>1197</v>
      </c>
      <c r="L12" s="702">
        <v>1197</v>
      </c>
      <c r="M12" s="702">
        <v>1197</v>
      </c>
      <c r="N12" s="702">
        <v>1197</v>
      </c>
      <c r="O12" s="702">
        <v>1197</v>
      </c>
      <c r="P12" s="702">
        <v>0</v>
      </c>
      <c r="Q12" s="702">
        <v>0</v>
      </c>
      <c r="R12" s="702">
        <v>0</v>
      </c>
      <c r="S12" s="702">
        <v>0</v>
      </c>
      <c r="T12" s="702">
        <v>0</v>
      </c>
      <c r="U12" s="702">
        <v>0</v>
      </c>
      <c r="V12" s="702">
        <v>0</v>
      </c>
      <c r="W12" s="702">
        <v>0</v>
      </c>
      <c r="X12" s="702">
        <v>0</v>
      </c>
      <c r="Y12" s="702">
        <v>0</v>
      </c>
      <c r="Z12" s="702">
        <v>0</v>
      </c>
      <c r="AA12" s="702">
        <v>0</v>
      </c>
      <c r="AB12" s="714">
        <v>0</v>
      </c>
    </row>
    <row r="13" spans="2:28" ht="27" customHeight="1">
      <c r="B13" s="1038">
        <v>3</v>
      </c>
      <c r="C13" s="1032" t="s">
        <v>667</v>
      </c>
      <c r="D13" s="1034">
        <v>237537333.14999998</v>
      </c>
      <c r="E13" s="701">
        <v>0</v>
      </c>
      <c r="F13" s="701">
        <v>0.04</v>
      </c>
      <c r="G13" s="701">
        <v>0.04</v>
      </c>
      <c r="H13" s="701">
        <v>0.04</v>
      </c>
      <c r="I13" s="701">
        <v>0.04</v>
      </c>
      <c r="J13" s="701">
        <v>0.04</v>
      </c>
      <c r="K13" s="701">
        <v>0.04</v>
      </c>
      <c r="L13" s="701">
        <v>0.04</v>
      </c>
      <c r="M13" s="701">
        <v>0.04</v>
      </c>
      <c r="N13" s="701">
        <v>0.04</v>
      </c>
      <c r="O13" s="701">
        <v>0.04</v>
      </c>
      <c r="P13" s="703">
        <v>0.05</v>
      </c>
      <c r="Q13" s="703">
        <v>0.05</v>
      </c>
      <c r="R13" s="703">
        <v>0.05</v>
      </c>
      <c r="S13" s="703">
        <v>0.05</v>
      </c>
      <c r="T13" s="703">
        <v>0.05</v>
      </c>
      <c r="U13" s="703">
        <v>0.05</v>
      </c>
      <c r="V13" s="703">
        <v>0.05</v>
      </c>
      <c r="W13" s="703">
        <v>0.05</v>
      </c>
      <c r="X13" s="703">
        <v>0.04</v>
      </c>
      <c r="Y13" s="703">
        <v>0.04</v>
      </c>
      <c r="Z13" s="703">
        <v>0.04</v>
      </c>
      <c r="AA13" s="703">
        <v>0.04</v>
      </c>
      <c r="AB13" s="704">
        <v>0.04</v>
      </c>
    </row>
    <row r="14" spans="2:28" ht="27" customHeight="1" thickBot="1">
      <c r="B14" s="1039"/>
      <c r="C14" s="1033"/>
      <c r="D14" s="1035"/>
      <c r="E14" s="702">
        <v>0</v>
      </c>
      <c r="F14" s="702">
        <v>9501493.3259999994</v>
      </c>
      <c r="G14" s="702">
        <v>9501493.3259999994</v>
      </c>
      <c r="H14" s="702">
        <v>9501493.3259999994</v>
      </c>
      <c r="I14" s="702">
        <v>9501493.3259999994</v>
      </c>
      <c r="J14" s="702">
        <v>9501493.3259999994</v>
      </c>
      <c r="K14" s="702">
        <v>9501493.3259999994</v>
      </c>
      <c r="L14" s="702">
        <v>9501493.3259999994</v>
      </c>
      <c r="M14" s="702">
        <v>9501493.3259999994</v>
      </c>
      <c r="N14" s="702">
        <v>9501493.3259999994</v>
      </c>
      <c r="O14" s="702">
        <v>9501493.3259999994</v>
      </c>
      <c r="P14" s="702">
        <v>11876866.657499999</v>
      </c>
      <c r="Q14" s="702">
        <v>11876866.657499999</v>
      </c>
      <c r="R14" s="702">
        <v>11876866.657499999</v>
      </c>
      <c r="S14" s="702">
        <v>11876866.657499999</v>
      </c>
      <c r="T14" s="702">
        <v>11876866.657499999</v>
      </c>
      <c r="U14" s="702">
        <v>11876866.657499999</v>
      </c>
      <c r="V14" s="702">
        <v>11876866.657499999</v>
      </c>
      <c r="W14" s="702">
        <v>11876866.657499999</v>
      </c>
      <c r="X14" s="702">
        <v>9501493.3259999994</v>
      </c>
      <c r="Y14" s="702">
        <v>9501493.3259999994</v>
      </c>
      <c r="Z14" s="702">
        <v>9501493.3259999994</v>
      </c>
      <c r="AA14" s="702">
        <v>9501493.3259999994</v>
      </c>
      <c r="AB14" s="714">
        <v>9501493.3259999994</v>
      </c>
    </row>
    <row r="15" spans="2:28" ht="27" customHeight="1">
      <c r="B15" s="1038">
        <v>4</v>
      </c>
      <c r="C15" s="1032" t="s">
        <v>792</v>
      </c>
      <c r="D15" s="1034">
        <v>5254645.1099999985</v>
      </c>
      <c r="E15" s="701">
        <v>0</v>
      </c>
      <c r="F15" s="701">
        <v>0</v>
      </c>
      <c r="G15" s="701">
        <v>0.04</v>
      </c>
      <c r="H15" s="701">
        <v>0.04</v>
      </c>
      <c r="I15" s="701">
        <v>0.04</v>
      </c>
      <c r="J15" s="701">
        <v>0.04</v>
      </c>
      <c r="K15" s="701">
        <v>0.04</v>
      </c>
      <c r="L15" s="701">
        <v>0.04</v>
      </c>
      <c r="M15" s="701">
        <v>0.04</v>
      </c>
      <c r="N15" s="701">
        <v>0.04</v>
      </c>
      <c r="O15" s="701">
        <v>0.04</v>
      </c>
      <c r="P15" s="701">
        <v>0.04</v>
      </c>
      <c r="Q15" s="701">
        <v>0.04</v>
      </c>
      <c r="R15" s="701">
        <v>0.04</v>
      </c>
      <c r="S15" s="701">
        <v>0.04</v>
      </c>
      <c r="T15" s="701">
        <v>0.04</v>
      </c>
      <c r="U15" s="701">
        <v>0.04</v>
      </c>
      <c r="V15" s="703">
        <v>0.06</v>
      </c>
      <c r="W15" s="703">
        <v>0.06</v>
      </c>
      <c r="X15" s="703">
        <v>0.06</v>
      </c>
      <c r="Y15" s="703">
        <v>0.06</v>
      </c>
      <c r="Z15" s="703">
        <v>0.06</v>
      </c>
      <c r="AA15" s="703">
        <v>0.05</v>
      </c>
      <c r="AB15" s="704">
        <v>0.05</v>
      </c>
    </row>
    <row r="16" spans="2:28" ht="27" customHeight="1" thickBot="1">
      <c r="B16" s="1039"/>
      <c r="C16" s="1033"/>
      <c r="D16" s="1035"/>
      <c r="E16" s="702">
        <v>0</v>
      </c>
      <c r="F16" s="702">
        <v>0</v>
      </c>
      <c r="G16" s="702">
        <v>210185.80439999994</v>
      </c>
      <c r="H16" s="702">
        <v>210185.80439999994</v>
      </c>
      <c r="I16" s="702">
        <v>210185.80439999994</v>
      </c>
      <c r="J16" s="702">
        <v>210185.80439999994</v>
      </c>
      <c r="K16" s="702">
        <v>210185.80439999994</v>
      </c>
      <c r="L16" s="702">
        <v>210185.80439999994</v>
      </c>
      <c r="M16" s="702">
        <v>210185.80439999994</v>
      </c>
      <c r="N16" s="702">
        <v>210185.80439999994</v>
      </c>
      <c r="O16" s="702">
        <v>210185.80439999994</v>
      </c>
      <c r="P16" s="702">
        <v>210185.80439999994</v>
      </c>
      <c r="Q16" s="702">
        <v>210185.80439999994</v>
      </c>
      <c r="R16" s="702">
        <v>210185.80439999994</v>
      </c>
      <c r="S16" s="702">
        <v>210185.80439999994</v>
      </c>
      <c r="T16" s="702">
        <v>210185.80439999994</v>
      </c>
      <c r="U16" s="702">
        <v>210185.80439999994</v>
      </c>
      <c r="V16" s="702">
        <v>315278.70659999992</v>
      </c>
      <c r="W16" s="702">
        <v>315278.70659999992</v>
      </c>
      <c r="X16" s="702">
        <v>315278.70659999992</v>
      </c>
      <c r="Y16" s="702">
        <v>315278.70659999992</v>
      </c>
      <c r="Z16" s="702">
        <v>315278.70659999992</v>
      </c>
      <c r="AA16" s="702">
        <v>262732.25549999991</v>
      </c>
      <c r="AB16" s="714">
        <v>262732.25549999991</v>
      </c>
    </row>
    <row r="17" spans="2:28" ht="27" customHeight="1">
      <c r="B17" s="1038">
        <v>5</v>
      </c>
      <c r="C17" s="1032" t="s">
        <v>832</v>
      </c>
      <c r="D17" s="1034">
        <v>202447.15000000002</v>
      </c>
      <c r="E17" s="701">
        <v>0</v>
      </c>
      <c r="F17" s="701">
        <v>0</v>
      </c>
      <c r="G17" s="701">
        <v>0</v>
      </c>
      <c r="H17" s="703">
        <v>0</v>
      </c>
      <c r="I17" s="703">
        <v>0.1</v>
      </c>
      <c r="J17" s="703">
        <v>0.15</v>
      </c>
      <c r="K17" s="703">
        <v>0.15</v>
      </c>
      <c r="L17" s="703">
        <v>0.1</v>
      </c>
      <c r="M17" s="703">
        <v>0</v>
      </c>
      <c r="N17" s="703">
        <v>0</v>
      </c>
      <c r="O17" s="703">
        <v>0</v>
      </c>
      <c r="P17" s="703">
        <v>0</v>
      </c>
      <c r="Q17" s="703">
        <v>0</v>
      </c>
      <c r="R17" s="703">
        <v>0</v>
      </c>
      <c r="S17" s="703">
        <v>0</v>
      </c>
      <c r="T17" s="703">
        <v>0</v>
      </c>
      <c r="U17" s="703">
        <v>0.1</v>
      </c>
      <c r="V17" s="703">
        <v>0.15</v>
      </c>
      <c r="W17" s="703">
        <v>0.15</v>
      </c>
      <c r="X17" s="703">
        <v>0.1</v>
      </c>
      <c r="Y17" s="703">
        <v>0</v>
      </c>
      <c r="Z17" s="703">
        <v>0</v>
      </c>
      <c r="AA17" s="703">
        <v>0</v>
      </c>
      <c r="AB17" s="704">
        <v>0</v>
      </c>
    </row>
    <row r="18" spans="2:28" ht="27" customHeight="1" thickBot="1">
      <c r="B18" s="1039"/>
      <c r="C18" s="1033"/>
      <c r="D18" s="1035"/>
      <c r="E18" s="702">
        <v>0</v>
      </c>
      <c r="F18" s="702">
        <v>0</v>
      </c>
      <c r="G18" s="702">
        <v>0</v>
      </c>
      <c r="H18" s="702">
        <v>0</v>
      </c>
      <c r="I18" s="702">
        <v>20244.715000000004</v>
      </c>
      <c r="J18" s="702">
        <v>30367.072500000002</v>
      </c>
      <c r="K18" s="702">
        <v>30367.072500000002</v>
      </c>
      <c r="L18" s="702">
        <v>20244.715000000004</v>
      </c>
      <c r="M18" s="702">
        <v>0</v>
      </c>
      <c r="N18" s="702">
        <v>0</v>
      </c>
      <c r="O18" s="702">
        <v>0</v>
      </c>
      <c r="P18" s="702">
        <v>0</v>
      </c>
      <c r="Q18" s="702">
        <v>0</v>
      </c>
      <c r="R18" s="702">
        <v>0</v>
      </c>
      <c r="S18" s="702">
        <v>0</v>
      </c>
      <c r="T18" s="702">
        <v>0</v>
      </c>
      <c r="U18" s="702">
        <v>20244.715000000004</v>
      </c>
      <c r="V18" s="702">
        <v>30367.072500000002</v>
      </c>
      <c r="W18" s="702">
        <v>30367.072500000002</v>
      </c>
      <c r="X18" s="702">
        <v>20244.715000000004</v>
      </c>
      <c r="Y18" s="702">
        <v>0</v>
      </c>
      <c r="Z18" s="702">
        <v>0</v>
      </c>
      <c r="AA18" s="702">
        <v>0</v>
      </c>
      <c r="AB18" s="714">
        <v>0</v>
      </c>
    </row>
    <row r="19" spans="2:28" ht="27" customHeight="1">
      <c r="B19" s="1038">
        <v>6</v>
      </c>
      <c r="C19" s="1032" t="s">
        <v>854</v>
      </c>
      <c r="D19" s="1034">
        <v>259890.39999999997</v>
      </c>
      <c r="E19" s="701">
        <v>0</v>
      </c>
      <c r="F19" s="701">
        <v>0</v>
      </c>
      <c r="G19" s="701">
        <v>0</v>
      </c>
      <c r="H19" s="703">
        <v>0</v>
      </c>
      <c r="I19" s="703">
        <v>0</v>
      </c>
      <c r="J19" s="703">
        <v>0</v>
      </c>
      <c r="K19" s="703">
        <v>0</v>
      </c>
      <c r="L19" s="703">
        <v>0.1</v>
      </c>
      <c r="M19" s="703">
        <v>0.1</v>
      </c>
      <c r="N19" s="703">
        <v>0.1</v>
      </c>
      <c r="O19" s="703">
        <v>0.1</v>
      </c>
      <c r="P19" s="703">
        <v>0.1</v>
      </c>
      <c r="Q19" s="703">
        <v>0</v>
      </c>
      <c r="R19" s="703">
        <v>0</v>
      </c>
      <c r="S19" s="703">
        <v>0</v>
      </c>
      <c r="T19" s="703">
        <v>0</v>
      </c>
      <c r="U19" s="703">
        <v>0</v>
      </c>
      <c r="V19" s="703">
        <v>0</v>
      </c>
      <c r="W19" s="703">
        <v>0</v>
      </c>
      <c r="X19" s="703">
        <v>0.1</v>
      </c>
      <c r="Y19" s="703">
        <v>0.1</v>
      </c>
      <c r="Z19" s="703">
        <v>0.1</v>
      </c>
      <c r="AA19" s="703">
        <v>0.1</v>
      </c>
      <c r="AB19" s="704">
        <v>0.1</v>
      </c>
    </row>
    <row r="20" spans="2:28" ht="27" customHeight="1" thickBot="1">
      <c r="B20" s="1039"/>
      <c r="C20" s="1033"/>
      <c r="D20" s="1035"/>
      <c r="E20" s="702">
        <v>0</v>
      </c>
      <c r="F20" s="702">
        <v>0</v>
      </c>
      <c r="G20" s="702">
        <v>0</v>
      </c>
      <c r="H20" s="702">
        <v>0</v>
      </c>
      <c r="I20" s="702">
        <v>0</v>
      </c>
      <c r="J20" s="702">
        <v>0</v>
      </c>
      <c r="K20" s="702">
        <v>0</v>
      </c>
      <c r="L20" s="702">
        <v>25989.039999999997</v>
      </c>
      <c r="M20" s="702">
        <v>25989.039999999997</v>
      </c>
      <c r="N20" s="702">
        <v>25989.039999999997</v>
      </c>
      <c r="O20" s="702">
        <v>25989.039999999997</v>
      </c>
      <c r="P20" s="702">
        <v>25989.039999999997</v>
      </c>
      <c r="Q20" s="702">
        <v>0</v>
      </c>
      <c r="R20" s="702">
        <v>0</v>
      </c>
      <c r="S20" s="702">
        <v>0</v>
      </c>
      <c r="T20" s="702">
        <v>0</v>
      </c>
      <c r="U20" s="702">
        <v>0</v>
      </c>
      <c r="V20" s="702">
        <v>0</v>
      </c>
      <c r="W20" s="702">
        <v>0</v>
      </c>
      <c r="X20" s="702">
        <v>25989.039999999997</v>
      </c>
      <c r="Y20" s="702">
        <v>25989.039999999997</v>
      </c>
      <c r="Z20" s="702">
        <v>25989.039999999997</v>
      </c>
      <c r="AA20" s="702">
        <v>25989.039999999997</v>
      </c>
      <c r="AB20" s="714">
        <v>25989.039999999997</v>
      </c>
    </row>
    <row r="21" spans="2:28" ht="27" customHeight="1">
      <c r="B21" s="1038">
        <v>7</v>
      </c>
      <c r="C21" s="1032" t="s">
        <v>861</v>
      </c>
      <c r="D21" s="1034">
        <v>3888295.9700000007</v>
      </c>
      <c r="E21" s="701">
        <v>0</v>
      </c>
      <c r="F21" s="701">
        <v>0.04</v>
      </c>
      <c r="G21" s="701">
        <v>0.04</v>
      </c>
      <c r="H21" s="701">
        <v>0.04</v>
      </c>
      <c r="I21" s="701">
        <v>0.04</v>
      </c>
      <c r="J21" s="701">
        <v>0.04</v>
      </c>
      <c r="K21" s="701">
        <v>0.04</v>
      </c>
      <c r="L21" s="701">
        <v>0.04</v>
      </c>
      <c r="M21" s="701">
        <v>0.04</v>
      </c>
      <c r="N21" s="701">
        <v>0.04</v>
      </c>
      <c r="O21" s="701">
        <v>0.04</v>
      </c>
      <c r="P21" s="701">
        <v>0.04</v>
      </c>
      <c r="Q21" s="703">
        <v>0</v>
      </c>
      <c r="R21" s="703">
        <v>0.04</v>
      </c>
      <c r="S21" s="703">
        <v>0.05</v>
      </c>
      <c r="T21" s="703">
        <v>0.05</v>
      </c>
      <c r="U21" s="703">
        <v>0.04</v>
      </c>
      <c r="V21" s="703">
        <v>0.04</v>
      </c>
      <c r="W21" s="703">
        <v>0.04</v>
      </c>
      <c r="X21" s="703">
        <v>0.04</v>
      </c>
      <c r="Y21" s="703">
        <v>0.04</v>
      </c>
      <c r="Z21" s="703">
        <v>0.1</v>
      </c>
      <c r="AA21" s="703">
        <v>0.1</v>
      </c>
      <c r="AB21" s="704">
        <v>0.02</v>
      </c>
    </row>
    <row r="22" spans="2:28" ht="27" customHeight="1" thickBot="1">
      <c r="B22" s="1039"/>
      <c r="C22" s="1033"/>
      <c r="D22" s="1035"/>
      <c r="E22" s="702">
        <v>0</v>
      </c>
      <c r="F22" s="702">
        <v>155531.83880000003</v>
      </c>
      <c r="G22" s="702">
        <v>155531.83880000003</v>
      </c>
      <c r="H22" s="702">
        <v>155531.83880000003</v>
      </c>
      <c r="I22" s="702">
        <v>155531.83880000003</v>
      </c>
      <c r="J22" s="702">
        <v>155531.83880000003</v>
      </c>
      <c r="K22" s="702">
        <v>155531.83880000003</v>
      </c>
      <c r="L22" s="702">
        <v>155531.83880000003</v>
      </c>
      <c r="M22" s="702">
        <v>155531.83880000003</v>
      </c>
      <c r="N22" s="702">
        <v>155531.83880000003</v>
      </c>
      <c r="O22" s="702">
        <v>155531.83880000003</v>
      </c>
      <c r="P22" s="702">
        <v>155531.83880000003</v>
      </c>
      <c r="Q22" s="702">
        <v>0</v>
      </c>
      <c r="R22" s="702">
        <v>155531.83880000003</v>
      </c>
      <c r="S22" s="702">
        <v>194414.79850000003</v>
      </c>
      <c r="T22" s="702">
        <v>194414.79850000003</v>
      </c>
      <c r="U22" s="702">
        <v>155531.83880000003</v>
      </c>
      <c r="V22" s="702">
        <v>155531.83880000003</v>
      </c>
      <c r="W22" s="702">
        <v>155531.83880000003</v>
      </c>
      <c r="X22" s="702">
        <v>155531.83880000003</v>
      </c>
      <c r="Y22" s="702">
        <v>155531.83880000003</v>
      </c>
      <c r="Z22" s="702">
        <v>388829.59700000007</v>
      </c>
      <c r="AA22" s="702">
        <v>388829.59700000007</v>
      </c>
      <c r="AB22" s="714">
        <v>77765.919400000013</v>
      </c>
    </row>
    <row r="23" spans="2:28" ht="27" customHeight="1">
      <c r="B23" s="1038">
        <v>8</v>
      </c>
      <c r="C23" s="1032" t="s">
        <v>873</v>
      </c>
      <c r="D23" s="1034">
        <v>7541.69</v>
      </c>
      <c r="E23" s="701">
        <v>0</v>
      </c>
      <c r="F23" s="701">
        <v>0</v>
      </c>
      <c r="G23" s="701">
        <v>0</v>
      </c>
      <c r="H23" s="701">
        <v>0</v>
      </c>
      <c r="I23" s="701">
        <v>0</v>
      </c>
      <c r="J23" s="701">
        <v>0</v>
      </c>
      <c r="K23" s="701">
        <v>0</v>
      </c>
      <c r="L23" s="701">
        <v>0</v>
      </c>
      <c r="M23" s="701">
        <v>0</v>
      </c>
      <c r="N23" s="701">
        <v>0.1</v>
      </c>
      <c r="O23" s="703">
        <v>0.1</v>
      </c>
      <c r="P23" s="703">
        <v>0.2</v>
      </c>
      <c r="Q23" s="703">
        <v>0</v>
      </c>
      <c r="R23" s="703">
        <v>0</v>
      </c>
      <c r="S23" s="703">
        <v>0</v>
      </c>
      <c r="T23" s="703">
        <v>0</v>
      </c>
      <c r="U23" s="703">
        <v>0</v>
      </c>
      <c r="V23" s="703">
        <v>0</v>
      </c>
      <c r="W23" s="703">
        <v>0</v>
      </c>
      <c r="X23" s="703">
        <v>0</v>
      </c>
      <c r="Y23" s="703">
        <v>0</v>
      </c>
      <c r="Z23" s="703">
        <v>0.2</v>
      </c>
      <c r="AA23" s="703">
        <v>0.2</v>
      </c>
      <c r="AB23" s="704">
        <v>0.2</v>
      </c>
    </row>
    <row r="24" spans="2:28" ht="27" customHeight="1" thickBot="1">
      <c r="B24" s="1039"/>
      <c r="C24" s="1033"/>
      <c r="D24" s="1035"/>
      <c r="E24" s="702">
        <v>0</v>
      </c>
      <c r="F24" s="702">
        <v>0</v>
      </c>
      <c r="G24" s="702">
        <v>0</v>
      </c>
      <c r="H24" s="702">
        <v>0</v>
      </c>
      <c r="I24" s="702">
        <v>0</v>
      </c>
      <c r="J24" s="702">
        <v>0</v>
      </c>
      <c r="K24" s="702">
        <v>0</v>
      </c>
      <c r="L24" s="702">
        <v>0</v>
      </c>
      <c r="M24" s="702">
        <v>0</v>
      </c>
      <c r="N24" s="702">
        <v>754.16899999999998</v>
      </c>
      <c r="O24" s="702">
        <v>754.16899999999998</v>
      </c>
      <c r="P24" s="702">
        <v>1508.338</v>
      </c>
      <c r="Q24" s="702">
        <v>0</v>
      </c>
      <c r="R24" s="702">
        <v>0</v>
      </c>
      <c r="S24" s="702">
        <v>0</v>
      </c>
      <c r="T24" s="702">
        <v>0</v>
      </c>
      <c r="U24" s="702">
        <v>0</v>
      </c>
      <c r="V24" s="702">
        <v>0</v>
      </c>
      <c r="W24" s="702">
        <v>0</v>
      </c>
      <c r="X24" s="702">
        <v>0</v>
      </c>
      <c r="Y24" s="702">
        <v>0</v>
      </c>
      <c r="Z24" s="702">
        <v>1508.338</v>
      </c>
      <c r="AA24" s="702">
        <v>1508.338</v>
      </c>
      <c r="AB24" s="714">
        <v>1508.338</v>
      </c>
    </row>
    <row r="25" spans="2:28" ht="19.899999999999999" customHeight="1">
      <c r="B25" s="1036" t="s">
        <v>53</v>
      </c>
      <c r="C25" s="1037"/>
      <c r="D25" s="705">
        <v>254199999.99999997</v>
      </c>
      <c r="E25" s="706"/>
      <c r="F25" s="707"/>
      <c r="G25" s="707"/>
      <c r="H25" s="707"/>
      <c r="I25" s="707"/>
      <c r="J25" s="707"/>
      <c r="K25" s="707"/>
      <c r="L25" s="707"/>
      <c r="M25" s="707"/>
      <c r="N25" s="707"/>
      <c r="O25" s="707"/>
      <c r="P25" s="707"/>
      <c r="Q25" s="707"/>
      <c r="R25" s="707"/>
      <c r="S25" s="707"/>
      <c r="T25" s="707"/>
      <c r="U25" s="707"/>
      <c r="V25" s="707"/>
      <c r="W25" s="707"/>
      <c r="X25" s="707"/>
      <c r="Y25" s="707"/>
      <c r="Z25" s="707"/>
      <c r="AA25" s="707"/>
      <c r="AB25" s="708"/>
    </row>
    <row r="26" spans="2:28" ht="19.899999999999999" customHeight="1">
      <c r="B26" s="1026" t="s">
        <v>52</v>
      </c>
      <c r="C26" s="1027"/>
      <c r="D26" s="1027"/>
      <c r="E26" s="709">
        <v>1.1517532008182535E-3</v>
      </c>
      <c r="F26" s="709">
        <v>3.9146332920723843E-2</v>
      </c>
      <c r="G26" s="709">
        <v>3.9973185023005516E-2</v>
      </c>
      <c r="H26" s="709">
        <v>3.9973185023005516E-2</v>
      </c>
      <c r="I26" s="709">
        <v>4.0052825916003149E-2</v>
      </c>
      <c r="J26" s="709">
        <v>4.0092646362501969E-2</v>
      </c>
      <c r="K26" s="709">
        <v>4.0092646362501969E-2</v>
      </c>
      <c r="L26" s="709">
        <v>4.0155064468324154E-2</v>
      </c>
      <c r="M26" s="709">
        <v>4.0075423575326515E-2</v>
      </c>
      <c r="N26" s="709">
        <v>4.0078390408528716E-2</v>
      </c>
      <c r="O26" s="709">
        <v>4.0078390408528716E-2</v>
      </c>
      <c r="P26" s="709">
        <v>4.9421153982486227E-2</v>
      </c>
      <c r="Q26" s="709">
        <v>4.8701133460062947E-2</v>
      </c>
      <c r="R26" s="709">
        <v>4.9318519038764753E-2</v>
      </c>
      <c r="S26" s="709">
        <v>4.9471481114689221E-2</v>
      </c>
      <c r="T26" s="709">
        <v>4.9471481114689221E-2</v>
      </c>
      <c r="U26" s="709">
        <v>4.9398159931762393E-2</v>
      </c>
      <c r="V26" s="709">
        <v>4.9851406429402043E-2</v>
      </c>
      <c r="W26" s="709">
        <v>4.9851406429402043E-2</v>
      </c>
      <c r="X26" s="709">
        <v>4.0569318903831635E-2</v>
      </c>
      <c r="Y26" s="709">
        <v>4.0489678010833995E-2</v>
      </c>
      <c r="Z26" s="709">
        <v>4.1407846857781282E-2</v>
      </c>
      <c r="AA26" s="709">
        <v>4.1201133832210857E-2</v>
      </c>
      <c r="AB26" s="715">
        <v>3.9977437224815109E-2</v>
      </c>
    </row>
    <row r="27" spans="2:28" ht="19.899999999999999" customHeight="1">
      <c r="B27" s="1030" t="s">
        <v>51</v>
      </c>
      <c r="C27" s="1031"/>
      <c r="D27" s="1031"/>
      <c r="E27" s="710">
        <v>292775.66364799999</v>
      </c>
      <c r="F27" s="710">
        <v>9950997.8284479994</v>
      </c>
      <c r="G27" s="710">
        <v>10161183.632848</v>
      </c>
      <c r="H27" s="710">
        <v>10161183.632848</v>
      </c>
      <c r="I27" s="710">
        <v>10181428.347848</v>
      </c>
      <c r="J27" s="710">
        <v>10191550.705348</v>
      </c>
      <c r="K27" s="710">
        <v>10191550.705348</v>
      </c>
      <c r="L27" s="710">
        <v>10207417.387847999</v>
      </c>
      <c r="M27" s="710">
        <v>10187172.672847999</v>
      </c>
      <c r="N27" s="710">
        <v>10187926.841847999</v>
      </c>
      <c r="O27" s="710">
        <v>10187926.841847999</v>
      </c>
      <c r="P27" s="710">
        <v>12562857.342347998</v>
      </c>
      <c r="Q27" s="710">
        <v>12379828.125548</v>
      </c>
      <c r="R27" s="710">
        <v>12536767.539654</v>
      </c>
      <c r="S27" s="710">
        <v>12575650.499353999</v>
      </c>
      <c r="T27" s="710">
        <v>12575650.499353999</v>
      </c>
      <c r="U27" s="710">
        <v>12557012.254654</v>
      </c>
      <c r="V27" s="710">
        <v>12672227.514353998</v>
      </c>
      <c r="W27" s="710">
        <v>12672227.514353998</v>
      </c>
      <c r="X27" s="710">
        <v>10312720.865354</v>
      </c>
      <c r="Y27" s="710">
        <v>10292476.150354</v>
      </c>
      <c r="Z27" s="710">
        <v>10525874.671248</v>
      </c>
      <c r="AA27" s="710">
        <v>10473328.220147999</v>
      </c>
      <c r="AB27" s="716">
        <v>10162264.542547999</v>
      </c>
    </row>
    <row r="28" spans="2:28" ht="19.899999999999999" customHeight="1">
      <c r="B28" s="1026" t="s">
        <v>50</v>
      </c>
      <c r="C28" s="1027"/>
      <c r="D28" s="1027"/>
      <c r="E28" s="709">
        <v>1.1517532008182535E-3</v>
      </c>
      <c r="F28" s="709">
        <v>4.02980861215421E-2</v>
      </c>
      <c r="G28" s="709">
        <v>8.0271271144547615E-2</v>
      </c>
      <c r="H28" s="709">
        <v>0.12024445616755314</v>
      </c>
      <c r="I28" s="709">
        <v>0.16029728208355629</v>
      </c>
      <c r="J28" s="709">
        <v>0.20038992844605824</v>
      </c>
      <c r="K28" s="709">
        <v>0.24048257480856022</v>
      </c>
      <c r="L28" s="709">
        <v>0.2806376392768844</v>
      </c>
      <c r="M28" s="709">
        <v>0.32071306285221091</v>
      </c>
      <c r="N28" s="709">
        <v>0.36079145326073964</v>
      </c>
      <c r="O28" s="709">
        <v>0.40086984366926837</v>
      </c>
      <c r="P28" s="709">
        <v>0.45029099765175462</v>
      </c>
      <c r="Q28" s="709">
        <v>0.49899213111181756</v>
      </c>
      <c r="R28" s="709">
        <v>0.54831065015058233</v>
      </c>
      <c r="S28" s="709">
        <v>0.59778213126527158</v>
      </c>
      <c r="T28" s="709">
        <v>0.64725361237996082</v>
      </c>
      <c r="U28" s="709">
        <v>0.69665177231172326</v>
      </c>
      <c r="V28" s="709">
        <v>0.74650317874112526</v>
      </c>
      <c r="W28" s="709">
        <v>0.79635458517052726</v>
      </c>
      <c r="X28" s="709">
        <v>0.8369239040743589</v>
      </c>
      <c r="Y28" s="709">
        <v>0.87741358208519293</v>
      </c>
      <c r="Z28" s="709">
        <v>0.91882142894297425</v>
      </c>
      <c r="AA28" s="709">
        <v>0.96002256277518505</v>
      </c>
      <c r="AB28" s="715">
        <v>1.0000000000000002</v>
      </c>
    </row>
    <row r="29" spans="2:28" ht="19.899999999999999" customHeight="1" thickBot="1">
      <c r="B29" s="1028" t="s">
        <v>49</v>
      </c>
      <c r="C29" s="1029"/>
      <c r="D29" s="1029"/>
      <c r="E29" s="711">
        <v>292775.66364799999</v>
      </c>
      <c r="F29" s="711">
        <v>10243773.492095999</v>
      </c>
      <c r="G29" s="711">
        <v>20404957.124944001</v>
      </c>
      <c r="H29" s="711">
        <v>30566140.757792003</v>
      </c>
      <c r="I29" s="711">
        <v>40747569.105640002</v>
      </c>
      <c r="J29" s="711">
        <v>50939119.810988002</v>
      </c>
      <c r="K29" s="711">
        <v>61130670.516336001</v>
      </c>
      <c r="L29" s="711">
        <v>71338087.904183999</v>
      </c>
      <c r="M29" s="711">
        <v>81525260.577032</v>
      </c>
      <c r="N29" s="711">
        <v>91713187.418880001</v>
      </c>
      <c r="O29" s="711">
        <v>101901114.260728</v>
      </c>
      <c r="P29" s="711">
        <v>114463971.603076</v>
      </c>
      <c r="Q29" s="711">
        <v>126843799.728624</v>
      </c>
      <c r="R29" s="711">
        <v>139380567.268278</v>
      </c>
      <c r="S29" s="711">
        <v>151956217.76763201</v>
      </c>
      <c r="T29" s="711">
        <v>164531868.26698601</v>
      </c>
      <c r="U29" s="711">
        <v>177088880.52164</v>
      </c>
      <c r="V29" s="711">
        <v>189761108.03599399</v>
      </c>
      <c r="W29" s="711">
        <v>202433335.55034798</v>
      </c>
      <c r="X29" s="711">
        <v>212746056.41570199</v>
      </c>
      <c r="Y29" s="711">
        <v>223038532.56605598</v>
      </c>
      <c r="Z29" s="711">
        <v>233564407.23730397</v>
      </c>
      <c r="AA29" s="711">
        <v>244037735.45745197</v>
      </c>
      <c r="AB29" s="717">
        <v>254199999.99999997</v>
      </c>
    </row>
  </sheetData>
  <mergeCells count="34">
    <mergeCell ref="E7:P7"/>
    <mergeCell ref="E2:AB5"/>
    <mergeCell ref="C9:C10"/>
    <mergeCell ref="C13:C14"/>
    <mergeCell ref="C7:C8"/>
    <mergeCell ref="D7:D8"/>
    <mergeCell ref="C11:C12"/>
    <mergeCell ref="D11:D12"/>
    <mergeCell ref="B7:B8"/>
    <mergeCell ref="B11:B12"/>
    <mergeCell ref="B21:B22"/>
    <mergeCell ref="C21:C22"/>
    <mergeCell ref="D21:D22"/>
    <mergeCell ref="B15:B16"/>
    <mergeCell ref="C15:C16"/>
    <mergeCell ref="D15:D16"/>
    <mergeCell ref="B17:B18"/>
    <mergeCell ref="C17:C18"/>
    <mergeCell ref="D13:D14"/>
    <mergeCell ref="D9:D10"/>
    <mergeCell ref="D17:D18"/>
    <mergeCell ref="B19:B20"/>
    <mergeCell ref="B9:B10"/>
    <mergeCell ref="B13:B14"/>
    <mergeCell ref="B28:D28"/>
    <mergeCell ref="B29:D29"/>
    <mergeCell ref="B26:D26"/>
    <mergeCell ref="B27:D27"/>
    <mergeCell ref="C19:C20"/>
    <mergeCell ref="D19:D20"/>
    <mergeCell ref="B25:C25"/>
    <mergeCell ref="B23:B24"/>
    <mergeCell ref="C23:C24"/>
    <mergeCell ref="D23:D24"/>
  </mergeCells>
  <conditionalFormatting sqref="E9:AB9 E11:AB11 E13:AB13 E15:AB15 E17:AB17 E19:AB19 E21:AB21 E23:AB23">
    <cfRule type="expression" dxfId="0" priority="1">
      <formula>E9&lt;&gt;""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18" fitToWidth="4" fitToHeight="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90477-89CE-4AAF-87D6-C3350684DECC}">
  <sheetPr>
    <pageSetUpPr fitToPage="1"/>
  </sheetPr>
  <dimension ref="A1:Z38"/>
  <sheetViews>
    <sheetView view="pageBreakPreview" zoomScale="70" zoomScaleNormal="85" zoomScaleSheetLayoutView="70" workbookViewId="0">
      <selection activeCell="X36" sqref="X36:Z36"/>
    </sheetView>
  </sheetViews>
  <sheetFormatPr defaultRowHeight="14.25"/>
  <sheetData>
    <row r="1" spans="1:26">
      <c r="A1" s="1105" t="s">
        <v>1004</v>
      </c>
      <c r="B1" s="1105"/>
      <c r="C1" s="1105"/>
      <c r="D1" s="1105"/>
      <c r="E1" s="1105"/>
      <c r="F1" s="1105"/>
      <c r="G1" s="1105"/>
      <c r="H1" s="1105"/>
      <c r="I1" s="1105"/>
      <c r="J1" s="1105"/>
      <c r="K1" s="1105"/>
      <c r="L1" s="1105"/>
      <c r="M1" s="1105"/>
      <c r="N1" s="1105"/>
      <c r="O1" s="1105"/>
      <c r="P1" s="1105"/>
      <c r="Q1" s="1105"/>
      <c r="R1" s="1106" t="s">
        <v>1009</v>
      </c>
      <c r="S1" s="1106"/>
      <c r="T1" s="1106"/>
      <c r="U1" s="1106"/>
      <c r="V1" s="1106"/>
      <c r="W1" s="1106"/>
      <c r="X1" s="1106"/>
      <c r="Y1" s="1106"/>
      <c r="Z1" s="1106"/>
    </row>
    <row r="2" spans="1:26">
      <c r="A2" s="1105" t="s">
        <v>953</v>
      </c>
      <c r="B2" s="1105"/>
      <c r="C2" s="1105"/>
      <c r="D2" s="1105"/>
      <c r="E2" s="1105"/>
      <c r="F2" s="1105"/>
      <c r="G2" s="1105"/>
      <c r="H2" s="1105"/>
      <c r="I2" s="1105"/>
      <c r="J2" s="1105"/>
      <c r="K2" s="1105"/>
      <c r="L2" s="1105"/>
      <c r="M2" s="1105"/>
      <c r="N2" s="1105"/>
      <c r="O2" s="1105"/>
      <c r="P2" s="1105"/>
      <c r="Q2" s="1105"/>
      <c r="R2" s="1106" t="s">
        <v>954</v>
      </c>
      <c r="S2" s="1106"/>
      <c r="T2" s="1106"/>
      <c r="U2" s="1106"/>
      <c r="V2" s="1106"/>
      <c r="W2" s="1106"/>
      <c r="X2" s="1106"/>
      <c r="Y2" s="1106"/>
      <c r="Z2" s="1106"/>
    </row>
    <row r="3" spans="1:26">
      <c r="A3" s="1105" t="s">
        <v>1005</v>
      </c>
      <c r="B3" s="1105"/>
      <c r="C3" s="1105"/>
      <c r="D3" s="1105"/>
      <c r="E3" s="1105"/>
      <c r="F3" s="1105"/>
      <c r="G3" s="1105"/>
      <c r="H3" s="1105"/>
      <c r="I3" s="1105"/>
      <c r="J3" s="1105"/>
      <c r="K3" s="1105"/>
      <c r="L3" s="1105"/>
      <c r="M3" s="1105"/>
      <c r="N3" s="1105"/>
      <c r="O3" s="1105"/>
      <c r="P3" s="1105"/>
      <c r="Q3" s="1105"/>
      <c r="R3" s="1105"/>
      <c r="S3" s="1105"/>
      <c r="T3" s="1105"/>
      <c r="U3" s="1105"/>
      <c r="V3" s="1105"/>
      <c r="W3" s="1105"/>
      <c r="X3" s="1105"/>
      <c r="Y3" s="1105"/>
      <c r="Z3" s="1105"/>
    </row>
    <row r="4" spans="1:26" ht="15" thickBot="1">
      <c r="A4" s="1073"/>
      <c r="B4" s="1073"/>
      <c r="C4" s="1073"/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3"/>
      <c r="X4" s="1073"/>
      <c r="Y4" s="1073"/>
      <c r="Z4" s="1073"/>
    </row>
    <row r="5" spans="1:26" ht="15" thickBot="1">
      <c r="A5" s="1074" t="s">
        <v>955</v>
      </c>
      <c r="B5" s="1075"/>
      <c r="C5" s="1074" t="s">
        <v>956</v>
      </c>
      <c r="D5" s="1075"/>
      <c r="E5" s="1062" t="s">
        <v>957</v>
      </c>
      <c r="F5" s="1063"/>
      <c r="G5" s="1064"/>
      <c r="H5" s="1062" t="s">
        <v>958</v>
      </c>
      <c r="I5" s="1063"/>
      <c r="J5" s="1064"/>
      <c r="K5" s="1062" t="s">
        <v>959</v>
      </c>
      <c r="L5" s="1063"/>
      <c r="M5" s="1063"/>
      <c r="N5" s="1063"/>
      <c r="O5" s="1064"/>
      <c r="P5" s="1062" t="s">
        <v>960</v>
      </c>
      <c r="Q5" s="1063"/>
      <c r="R5" s="1063"/>
      <c r="S5" s="1063"/>
      <c r="T5" s="1063"/>
      <c r="U5" s="1063"/>
      <c r="V5" s="1064"/>
      <c r="W5" s="1062" t="s">
        <v>961</v>
      </c>
      <c r="X5" s="1064"/>
      <c r="Y5" s="1062" t="s">
        <v>962</v>
      </c>
      <c r="Z5" s="1064"/>
    </row>
    <row r="6" spans="1:26" ht="15" thickBot="1">
      <c r="A6" s="1068" t="s">
        <v>963</v>
      </c>
      <c r="B6" s="1068"/>
      <c r="C6" s="1068"/>
      <c r="D6" s="1068"/>
      <c r="E6" s="1068"/>
      <c r="F6" s="1068"/>
      <c r="G6" s="1068"/>
      <c r="H6" s="1068"/>
      <c r="I6" s="1068"/>
      <c r="J6" s="1068"/>
      <c r="K6" s="1068"/>
      <c r="L6" s="1068"/>
      <c r="M6" s="1068"/>
      <c r="N6" s="1068"/>
      <c r="O6" s="1068"/>
      <c r="P6" s="1068"/>
      <c r="Q6" s="1068"/>
      <c r="R6" s="1068"/>
      <c r="S6" s="1068"/>
      <c r="T6" s="1068"/>
      <c r="U6" s="1068"/>
      <c r="V6" s="1068"/>
      <c r="W6" s="1069"/>
      <c r="X6" s="1070">
        <v>0</v>
      </c>
      <c r="Y6" s="1071"/>
      <c r="Z6" s="1072"/>
    </row>
    <row r="7" spans="1:26" ht="15" thickBot="1">
      <c r="A7" s="1073"/>
      <c r="B7" s="1073"/>
      <c r="C7" s="1073"/>
      <c r="D7" s="1073"/>
      <c r="E7" s="1073"/>
      <c r="F7" s="1073"/>
      <c r="G7" s="1073"/>
      <c r="H7" s="1073"/>
      <c r="I7" s="1073"/>
      <c r="J7" s="1073"/>
      <c r="K7" s="1073"/>
      <c r="L7" s="1073"/>
      <c r="M7" s="1073"/>
      <c r="N7" s="1073"/>
      <c r="O7" s="1073"/>
      <c r="P7" s="1073"/>
      <c r="Q7" s="1073"/>
      <c r="R7" s="1073"/>
      <c r="S7" s="1073"/>
      <c r="T7" s="1073"/>
      <c r="U7" s="1073"/>
      <c r="V7" s="1073"/>
      <c r="W7" s="1073"/>
      <c r="X7" s="1073"/>
      <c r="Y7" s="1073"/>
      <c r="Z7" s="1073"/>
    </row>
    <row r="8" spans="1:26" ht="15" thickBot="1">
      <c r="A8" s="1074" t="s">
        <v>964</v>
      </c>
      <c r="B8" s="1075"/>
      <c r="C8" s="1074" t="s">
        <v>956</v>
      </c>
      <c r="D8" s="1075"/>
      <c r="E8" s="1062" t="s">
        <v>965</v>
      </c>
      <c r="F8" s="1063"/>
      <c r="G8" s="1063"/>
      <c r="H8" s="1063"/>
      <c r="I8" s="1064"/>
      <c r="J8" s="1062" t="s">
        <v>966</v>
      </c>
      <c r="K8" s="1063"/>
      <c r="L8" s="1063"/>
      <c r="M8" s="1064"/>
      <c r="N8" s="1062" t="s">
        <v>967</v>
      </c>
      <c r="O8" s="1063"/>
      <c r="P8" s="1063"/>
      <c r="Q8" s="1063"/>
      <c r="R8" s="1063"/>
      <c r="S8" s="1063"/>
      <c r="T8" s="1064"/>
      <c r="U8" s="1062" t="s">
        <v>961</v>
      </c>
      <c r="V8" s="1063"/>
      <c r="W8" s="1063"/>
      <c r="X8" s="1064"/>
      <c r="Y8" s="1062" t="s">
        <v>962</v>
      </c>
      <c r="Z8" s="1064"/>
    </row>
    <row r="9" spans="1:26" ht="24" customHeight="1" thickBot="1">
      <c r="A9" s="1079" t="s">
        <v>968</v>
      </c>
      <c r="B9" s="1081"/>
      <c r="C9" s="1079">
        <v>20002</v>
      </c>
      <c r="D9" s="1081"/>
      <c r="E9" s="1085">
        <v>11.49</v>
      </c>
      <c r="F9" s="1086"/>
      <c r="G9" s="1086"/>
      <c r="H9" s="1086"/>
      <c r="I9" s="1087"/>
      <c r="J9" s="1085">
        <v>24.3</v>
      </c>
      <c r="K9" s="1086"/>
      <c r="L9" s="1086"/>
      <c r="M9" s="1087"/>
      <c r="N9" s="1085">
        <v>111.5</v>
      </c>
      <c r="O9" s="1086"/>
      <c r="P9" s="1086"/>
      <c r="Q9" s="1086"/>
      <c r="R9" s="1086"/>
      <c r="S9" s="1086"/>
      <c r="T9" s="1087"/>
      <c r="U9" s="1085">
        <v>0.15</v>
      </c>
      <c r="V9" s="1086"/>
      <c r="W9" s="1086"/>
      <c r="X9" s="1087"/>
      <c r="Y9" s="1085">
        <f>TRUNC(U9*J9,2)</f>
        <v>3.64</v>
      </c>
      <c r="Z9" s="1087"/>
    </row>
    <row r="10" spans="1:26" ht="15" thickBot="1">
      <c r="A10" s="1068" t="s">
        <v>969</v>
      </c>
      <c r="B10" s="1068"/>
      <c r="C10" s="1068"/>
      <c r="D10" s="1068"/>
      <c r="E10" s="1068"/>
      <c r="F10" s="1068"/>
      <c r="G10" s="1068"/>
      <c r="H10" s="1068"/>
      <c r="I10" s="1068"/>
      <c r="J10" s="1068"/>
      <c r="K10" s="1068"/>
      <c r="L10" s="1068"/>
      <c r="M10" s="1068"/>
      <c r="N10" s="1068"/>
      <c r="O10" s="1068"/>
      <c r="P10" s="1068"/>
      <c r="Q10" s="1068"/>
      <c r="R10" s="1068"/>
      <c r="S10" s="1068"/>
      <c r="T10" s="1068"/>
      <c r="U10" s="1068"/>
      <c r="V10" s="1068"/>
      <c r="W10" s="1069"/>
      <c r="X10" s="1070">
        <f>Y9</f>
        <v>3.64</v>
      </c>
      <c r="Y10" s="1071"/>
      <c r="Z10" s="1072"/>
    </row>
    <row r="11" spans="1:26" ht="15" thickBot="1">
      <c r="A11" s="1073"/>
      <c r="B11" s="1073"/>
      <c r="C11" s="1073"/>
      <c r="D11" s="1073"/>
      <c r="E11" s="1073"/>
      <c r="F11" s="1073"/>
      <c r="G11" s="1073"/>
      <c r="H11" s="1073"/>
      <c r="I11" s="1073"/>
      <c r="J11" s="1073"/>
      <c r="K11" s="1073"/>
      <c r="L11" s="1073"/>
      <c r="M11" s="1073"/>
      <c r="N11" s="1073"/>
      <c r="O11" s="1073"/>
      <c r="P11" s="1073"/>
      <c r="Q11" s="1073"/>
      <c r="R11" s="1073"/>
      <c r="S11" s="1073"/>
      <c r="T11" s="1073"/>
      <c r="U11" s="1073"/>
      <c r="V11" s="1073"/>
      <c r="W11" s="1073"/>
      <c r="X11" s="1073"/>
      <c r="Y11" s="1073"/>
      <c r="Z11" s="1073"/>
    </row>
    <row r="12" spans="1:26" ht="27.75" customHeight="1" thickBot="1">
      <c r="A12" s="1074" t="s">
        <v>970</v>
      </c>
      <c r="B12" s="1075"/>
      <c r="C12" s="1074" t="s">
        <v>956</v>
      </c>
      <c r="D12" s="1075"/>
      <c r="E12" s="1076" t="s">
        <v>971</v>
      </c>
      <c r="F12" s="1077"/>
      <c r="G12" s="1077"/>
      <c r="H12" s="1077"/>
      <c r="I12" s="1078"/>
      <c r="J12" s="1076" t="s">
        <v>972</v>
      </c>
      <c r="K12" s="1077"/>
      <c r="L12" s="1078"/>
      <c r="M12" s="1076" t="s">
        <v>973</v>
      </c>
      <c r="N12" s="1077"/>
      <c r="O12" s="1078"/>
      <c r="P12" s="1076" t="s">
        <v>974</v>
      </c>
      <c r="Q12" s="1077"/>
      <c r="R12" s="1077"/>
      <c r="S12" s="1077"/>
      <c r="T12" s="1077"/>
      <c r="U12" s="1078"/>
      <c r="V12" s="1062" t="s">
        <v>889</v>
      </c>
      <c r="W12" s="1063"/>
      <c r="X12" s="1063"/>
      <c r="Y12" s="1063"/>
      <c r="Z12" s="1064"/>
    </row>
    <row r="13" spans="1:26" ht="15" thickBot="1">
      <c r="A13" s="1079" t="s">
        <v>975</v>
      </c>
      <c r="B13" s="1081"/>
      <c r="C13" s="1100" t="s">
        <v>1006</v>
      </c>
      <c r="D13" s="1101"/>
      <c r="E13" s="1102">
        <v>9.6000000000000002E-2</v>
      </c>
      <c r="F13" s="1103"/>
      <c r="G13" s="1103"/>
      <c r="H13" s="1103"/>
      <c r="I13" s="1104"/>
      <c r="J13" s="1082" t="s">
        <v>976</v>
      </c>
      <c r="K13" s="1083"/>
      <c r="L13" s="1084"/>
      <c r="M13" s="1082"/>
      <c r="N13" s="1083"/>
      <c r="O13" s="1084"/>
      <c r="P13" s="1082"/>
      <c r="Q13" s="1083"/>
      <c r="R13" s="1083"/>
      <c r="S13" s="1083"/>
      <c r="T13" s="1083"/>
      <c r="U13" s="1084"/>
      <c r="V13" s="1096">
        <f>TRUNC(E13*$X$10,2)</f>
        <v>0.34</v>
      </c>
      <c r="W13" s="1097"/>
      <c r="X13" s="1097"/>
      <c r="Y13" s="1097"/>
      <c r="Z13" s="1098"/>
    </row>
    <row r="14" spans="1:26" ht="15" thickBot="1">
      <c r="A14" s="1079" t="s">
        <v>977</v>
      </c>
      <c r="B14" s="1081"/>
      <c r="C14" s="1100" t="s">
        <v>1007</v>
      </c>
      <c r="D14" s="1101"/>
      <c r="E14" s="1102">
        <v>1.12E-2</v>
      </c>
      <c r="F14" s="1103"/>
      <c r="G14" s="1103"/>
      <c r="H14" s="1103"/>
      <c r="I14" s="1104"/>
      <c r="J14" s="1082" t="s">
        <v>976</v>
      </c>
      <c r="K14" s="1083"/>
      <c r="L14" s="1084"/>
      <c r="M14" s="1082"/>
      <c r="N14" s="1083"/>
      <c r="O14" s="1084"/>
      <c r="P14" s="1082"/>
      <c r="Q14" s="1083"/>
      <c r="R14" s="1083"/>
      <c r="S14" s="1083"/>
      <c r="T14" s="1083"/>
      <c r="U14" s="1084"/>
      <c r="V14" s="1096">
        <f>TRUNC(E14*$X$10,2)</f>
        <v>0.04</v>
      </c>
      <c r="W14" s="1097"/>
      <c r="X14" s="1097"/>
      <c r="Y14" s="1097"/>
      <c r="Z14" s="1098"/>
    </row>
    <row r="15" spans="1:26" ht="24" customHeight="1" thickBot="1">
      <c r="A15" s="1079" t="s">
        <v>978</v>
      </c>
      <c r="B15" s="1081"/>
      <c r="C15" s="1100" t="s">
        <v>1008</v>
      </c>
      <c r="D15" s="1101"/>
      <c r="E15" s="1102">
        <v>4.7899999999999998E-2</v>
      </c>
      <c r="F15" s="1103"/>
      <c r="G15" s="1103"/>
      <c r="H15" s="1103"/>
      <c r="I15" s="1104"/>
      <c r="J15" s="1082" t="s">
        <v>976</v>
      </c>
      <c r="K15" s="1083"/>
      <c r="L15" s="1084"/>
      <c r="M15" s="1082"/>
      <c r="N15" s="1083"/>
      <c r="O15" s="1084"/>
      <c r="P15" s="1082"/>
      <c r="Q15" s="1083"/>
      <c r="R15" s="1083"/>
      <c r="S15" s="1083"/>
      <c r="T15" s="1083"/>
      <c r="U15" s="1084"/>
      <c r="V15" s="1096">
        <f>TRUNC(E15*$X$10,2)</f>
        <v>0.17</v>
      </c>
      <c r="W15" s="1097"/>
      <c r="X15" s="1097"/>
      <c r="Y15" s="1097"/>
      <c r="Z15" s="1098"/>
    </row>
    <row r="16" spans="1:26" ht="15" thickBot="1">
      <c r="A16" s="1068" t="s">
        <v>979</v>
      </c>
      <c r="B16" s="1068"/>
      <c r="C16" s="1068"/>
      <c r="D16" s="1068"/>
      <c r="E16" s="1068"/>
      <c r="F16" s="1068"/>
      <c r="G16" s="1068"/>
      <c r="H16" s="1068"/>
      <c r="I16" s="1068"/>
      <c r="J16" s="1068"/>
      <c r="K16" s="1068"/>
      <c r="L16" s="1068"/>
      <c r="M16" s="1068"/>
      <c r="N16" s="1068"/>
      <c r="O16" s="1068"/>
      <c r="P16" s="1068"/>
      <c r="Q16" s="1068"/>
      <c r="R16" s="1068"/>
      <c r="S16" s="1068"/>
      <c r="T16" s="1068"/>
      <c r="U16" s="1068"/>
      <c r="V16" s="1068"/>
      <c r="W16" s="1069"/>
      <c r="X16" s="1099">
        <f>SUM(V13:Z15)</f>
        <v>0.55000000000000004</v>
      </c>
      <c r="Y16" s="1071"/>
      <c r="Z16" s="1072"/>
    </row>
    <row r="17" spans="1:26" ht="15" thickBot="1">
      <c r="A17" s="1073"/>
      <c r="B17" s="1073"/>
      <c r="C17" s="1073"/>
      <c r="D17" s="1073"/>
      <c r="E17" s="1073"/>
      <c r="F17" s="1073"/>
      <c r="G17" s="1073"/>
      <c r="H17" s="1073"/>
      <c r="I17" s="1073"/>
      <c r="J17" s="1073"/>
      <c r="K17" s="1073"/>
      <c r="L17" s="1073"/>
      <c r="M17" s="1073"/>
      <c r="N17" s="1073"/>
      <c r="O17" s="1073"/>
      <c r="P17" s="1073"/>
      <c r="Q17" s="1073"/>
      <c r="R17" s="1073"/>
      <c r="S17" s="1073"/>
      <c r="T17" s="1073"/>
      <c r="U17" s="1073"/>
      <c r="V17" s="1073"/>
      <c r="W17" s="1073"/>
      <c r="X17" s="1073"/>
      <c r="Y17" s="1073"/>
      <c r="Z17" s="1073"/>
    </row>
    <row r="18" spans="1:26" ht="15" thickBot="1">
      <c r="A18" s="1065" t="s">
        <v>980</v>
      </c>
      <c r="B18" s="1066"/>
      <c r="C18" s="1066"/>
      <c r="D18" s="1066"/>
      <c r="E18" s="1066"/>
      <c r="F18" s="1066"/>
      <c r="G18" s="1066"/>
      <c r="H18" s="1066"/>
      <c r="I18" s="1066"/>
      <c r="J18" s="1066"/>
      <c r="K18" s="1066"/>
      <c r="L18" s="1066"/>
      <c r="M18" s="1066"/>
      <c r="N18" s="1066"/>
      <c r="O18" s="1066"/>
      <c r="P18" s="1066"/>
      <c r="Q18" s="1067"/>
      <c r="R18" s="1099">
        <f>X6+X10+X16</f>
        <v>4.1900000000000004</v>
      </c>
      <c r="S18" s="1071"/>
      <c r="T18" s="1071"/>
      <c r="U18" s="1071"/>
      <c r="V18" s="1071"/>
      <c r="W18" s="1071"/>
      <c r="X18" s="1071"/>
      <c r="Y18" s="1071"/>
      <c r="Z18" s="1072"/>
    </row>
    <row r="19" spans="1:26" ht="15" thickBot="1">
      <c r="A19" s="1065" t="s">
        <v>981</v>
      </c>
      <c r="B19" s="1066"/>
      <c r="C19" s="1066"/>
      <c r="D19" s="1066"/>
      <c r="E19" s="1066"/>
      <c r="F19" s="1066"/>
      <c r="G19" s="1066"/>
      <c r="H19" s="1066"/>
      <c r="I19" s="1066"/>
      <c r="J19" s="1066"/>
      <c r="K19" s="1066"/>
      <c r="L19" s="1066"/>
      <c r="M19" s="1066"/>
      <c r="N19" s="1066"/>
      <c r="O19" s="1066"/>
      <c r="P19" s="1066"/>
      <c r="Q19" s="1067"/>
      <c r="R19" s="1092">
        <v>1</v>
      </c>
      <c r="S19" s="1093"/>
      <c r="T19" s="1093"/>
      <c r="U19" s="1093"/>
      <c r="V19" s="1093"/>
      <c r="W19" s="1093"/>
      <c r="X19" s="1093"/>
      <c r="Y19" s="1093"/>
      <c r="Z19" s="1094"/>
    </row>
    <row r="20" spans="1:26" ht="15" thickBot="1">
      <c r="A20" s="1065" t="s">
        <v>982</v>
      </c>
      <c r="B20" s="1066"/>
      <c r="C20" s="1066"/>
      <c r="D20" s="1066"/>
      <c r="E20" s="1066"/>
      <c r="F20" s="1066"/>
      <c r="G20" s="1066"/>
      <c r="H20" s="1066"/>
      <c r="I20" s="1066"/>
      <c r="J20" s="1066"/>
      <c r="K20" s="1066"/>
      <c r="L20" s="1066"/>
      <c r="M20" s="1066"/>
      <c r="N20" s="1066"/>
      <c r="O20" s="1066"/>
      <c r="P20" s="1066"/>
      <c r="Q20" s="1067"/>
      <c r="R20" s="1070">
        <f>R18/R19</f>
        <v>4.1900000000000004</v>
      </c>
      <c r="S20" s="1071"/>
      <c r="T20" s="1071"/>
      <c r="U20" s="1071"/>
      <c r="V20" s="1071"/>
      <c r="W20" s="1071"/>
      <c r="X20" s="1071"/>
      <c r="Y20" s="1071"/>
      <c r="Z20" s="1072"/>
    </row>
    <row r="21" spans="1:26" ht="15" thickBot="1">
      <c r="A21" s="1095"/>
      <c r="B21" s="1095"/>
      <c r="C21" s="1095"/>
      <c r="D21" s="1095"/>
      <c r="E21" s="1095"/>
      <c r="F21" s="1095"/>
      <c r="G21" s="1095"/>
      <c r="H21" s="1095"/>
      <c r="I21" s="1095"/>
      <c r="J21" s="1095"/>
      <c r="K21" s="1095"/>
      <c r="L21" s="1095"/>
      <c r="M21" s="1095"/>
      <c r="N21" s="1095"/>
      <c r="O21" s="1095"/>
      <c r="P21" s="1095"/>
      <c r="Q21" s="1095"/>
      <c r="R21" s="1095"/>
      <c r="S21" s="1095"/>
      <c r="T21" s="1095"/>
      <c r="U21" s="1095"/>
      <c r="V21" s="1095"/>
      <c r="W21" s="1095"/>
      <c r="X21" s="1095"/>
      <c r="Y21" s="1095"/>
      <c r="Z21" s="1095"/>
    </row>
    <row r="22" spans="1:26" ht="15" thickBot="1">
      <c r="A22" s="1074" t="s">
        <v>983</v>
      </c>
      <c r="B22" s="1091"/>
      <c r="C22" s="1091"/>
      <c r="D22" s="1091"/>
      <c r="E22" s="1075"/>
      <c r="F22" s="1074" t="s">
        <v>956</v>
      </c>
      <c r="G22" s="1091"/>
      <c r="H22" s="1075"/>
      <c r="I22" s="1076" t="s">
        <v>984</v>
      </c>
      <c r="J22" s="1077"/>
      <c r="K22" s="1078"/>
      <c r="L22" s="1062" t="s">
        <v>985</v>
      </c>
      <c r="M22" s="1063"/>
      <c r="N22" s="1063"/>
      <c r="O22" s="1063"/>
      <c r="P22" s="1063"/>
      <c r="Q22" s="1063"/>
      <c r="R22" s="1064"/>
      <c r="S22" s="1062" t="s">
        <v>961</v>
      </c>
      <c r="T22" s="1063"/>
      <c r="U22" s="1063"/>
      <c r="V22" s="1063"/>
      <c r="W22" s="1063"/>
      <c r="X22" s="1064"/>
      <c r="Y22" s="1062" t="s">
        <v>985</v>
      </c>
      <c r="Z22" s="1064"/>
    </row>
    <row r="23" spans="1:26" ht="15" thickBot="1">
      <c r="A23" s="1068" t="s">
        <v>986</v>
      </c>
      <c r="B23" s="1068"/>
      <c r="C23" s="1068"/>
      <c r="D23" s="1068"/>
      <c r="E23" s="1068"/>
      <c r="F23" s="1068"/>
      <c r="G23" s="1068"/>
      <c r="H23" s="1068"/>
      <c r="I23" s="1068"/>
      <c r="J23" s="1068"/>
      <c r="K23" s="1068"/>
      <c r="L23" s="1068"/>
      <c r="M23" s="1068"/>
      <c r="N23" s="1068"/>
      <c r="O23" s="1068"/>
      <c r="P23" s="1068"/>
      <c r="Q23" s="1068"/>
      <c r="R23" s="1068"/>
      <c r="S23" s="1068"/>
      <c r="T23" s="1068"/>
      <c r="U23" s="1068"/>
      <c r="V23" s="1068"/>
      <c r="W23" s="1069"/>
      <c r="X23" s="1070">
        <v>0</v>
      </c>
      <c r="Y23" s="1071"/>
      <c r="Z23" s="1072"/>
    </row>
    <row r="24" spans="1:26" ht="15" thickBot="1">
      <c r="A24" s="1073"/>
      <c r="B24" s="1073"/>
      <c r="C24" s="1073"/>
      <c r="D24" s="1073"/>
      <c r="E24" s="1073"/>
      <c r="F24" s="1073"/>
      <c r="G24" s="1073"/>
      <c r="H24" s="1073"/>
      <c r="I24" s="1073"/>
      <c r="J24" s="1073"/>
      <c r="K24" s="1073"/>
      <c r="L24" s="1073"/>
      <c r="M24" s="1073"/>
      <c r="N24" s="1073"/>
      <c r="O24" s="1073"/>
      <c r="P24" s="1073"/>
      <c r="Q24" s="1073"/>
      <c r="R24" s="1073"/>
      <c r="S24" s="1073"/>
      <c r="T24" s="1073"/>
      <c r="U24" s="1073"/>
      <c r="V24" s="1073"/>
      <c r="W24" s="1073"/>
      <c r="X24" s="1073"/>
      <c r="Y24" s="1073"/>
      <c r="Z24" s="1073"/>
    </row>
    <row r="25" spans="1:26" ht="15" thickBot="1">
      <c r="A25" s="1074" t="s">
        <v>987</v>
      </c>
      <c r="B25" s="1091"/>
      <c r="C25" s="1091"/>
      <c r="D25" s="1091"/>
      <c r="E25" s="1075"/>
      <c r="F25" s="1074" t="s">
        <v>956</v>
      </c>
      <c r="G25" s="1091"/>
      <c r="H25" s="1075"/>
      <c r="I25" s="1076" t="s">
        <v>984</v>
      </c>
      <c r="J25" s="1077"/>
      <c r="K25" s="1078"/>
      <c r="L25" s="1062" t="s">
        <v>985</v>
      </c>
      <c r="M25" s="1063"/>
      <c r="N25" s="1063"/>
      <c r="O25" s="1063"/>
      <c r="P25" s="1063"/>
      <c r="Q25" s="1063"/>
      <c r="R25" s="1064"/>
      <c r="S25" s="1062" t="s">
        <v>961</v>
      </c>
      <c r="T25" s="1063"/>
      <c r="U25" s="1063"/>
      <c r="V25" s="1063"/>
      <c r="W25" s="1063"/>
      <c r="X25" s="1064"/>
      <c r="Y25" s="1062" t="s">
        <v>985</v>
      </c>
      <c r="Z25" s="1064"/>
    </row>
    <row r="26" spans="1:26" ht="15" thickBot="1">
      <c r="A26" s="1079" t="s">
        <v>988</v>
      </c>
      <c r="B26" s="1080"/>
      <c r="C26" s="1080"/>
      <c r="D26" s="1080"/>
      <c r="E26" s="1081"/>
      <c r="F26" s="1079">
        <v>42836</v>
      </c>
      <c r="G26" s="1080"/>
      <c r="H26" s="1081"/>
      <c r="I26" s="1082" t="s">
        <v>989</v>
      </c>
      <c r="J26" s="1083"/>
      <c r="K26" s="1084"/>
      <c r="L26" s="1085">
        <v>428.09</v>
      </c>
      <c r="M26" s="1086"/>
      <c r="N26" s="1086"/>
      <c r="O26" s="1086"/>
      <c r="P26" s="1086"/>
      <c r="Q26" s="1086"/>
      <c r="R26" s="1087"/>
      <c r="S26" s="1088">
        <v>6.6000000000000003E-2</v>
      </c>
      <c r="T26" s="1089"/>
      <c r="U26" s="1089"/>
      <c r="V26" s="1089"/>
      <c r="W26" s="1089"/>
      <c r="X26" s="1090"/>
      <c r="Y26" s="1085">
        <f>TRUNC(S26*L26,2)</f>
        <v>28.25</v>
      </c>
      <c r="Z26" s="1087"/>
    </row>
    <row r="27" spans="1:26" ht="15" thickBot="1">
      <c r="A27" s="1079" t="s">
        <v>990</v>
      </c>
      <c r="B27" s="1080"/>
      <c r="C27" s="1080"/>
      <c r="D27" s="1080"/>
      <c r="E27" s="1081"/>
      <c r="F27" s="1079">
        <v>47021</v>
      </c>
      <c r="G27" s="1080"/>
      <c r="H27" s="1081"/>
      <c r="I27" s="1082" t="s">
        <v>991</v>
      </c>
      <c r="J27" s="1083"/>
      <c r="K27" s="1084"/>
      <c r="L27" s="1085">
        <v>3.07</v>
      </c>
      <c r="M27" s="1086"/>
      <c r="N27" s="1086"/>
      <c r="O27" s="1086"/>
      <c r="P27" s="1086"/>
      <c r="Q27" s="1086"/>
      <c r="R27" s="1087"/>
      <c r="S27" s="1088">
        <v>2.35E-2</v>
      </c>
      <c r="T27" s="1089"/>
      <c r="U27" s="1089"/>
      <c r="V27" s="1089"/>
      <c r="W27" s="1089"/>
      <c r="X27" s="1090"/>
      <c r="Y27" s="1085">
        <f>TRUNC(S27*L27,2)</f>
        <v>7.0000000000000007E-2</v>
      </c>
      <c r="Z27" s="1087"/>
    </row>
    <row r="28" spans="1:26" ht="15" thickBot="1">
      <c r="A28" s="1079" t="s">
        <v>992</v>
      </c>
      <c r="B28" s="1080"/>
      <c r="C28" s="1080"/>
      <c r="D28" s="1080"/>
      <c r="E28" s="1081"/>
      <c r="F28" s="1079">
        <v>40315</v>
      </c>
      <c r="G28" s="1080"/>
      <c r="H28" s="1081"/>
      <c r="I28" s="1082" t="s">
        <v>989</v>
      </c>
      <c r="J28" s="1083"/>
      <c r="K28" s="1084"/>
      <c r="L28" s="1085">
        <v>3.86</v>
      </c>
      <c r="M28" s="1086"/>
      <c r="N28" s="1086"/>
      <c r="O28" s="1086"/>
      <c r="P28" s="1086"/>
      <c r="Q28" s="1086"/>
      <c r="R28" s="1087"/>
      <c r="S28" s="1088">
        <v>0.2</v>
      </c>
      <c r="T28" s="1089"/>
      <c r="U28" s="1089"/>
      <c r="V28" s="1089"/>
      <c r="W28" s="1089"/>
      <c r="X28" s="1090"/>
      <c r="Y28" s="1085">
        <f>TRUNC(S28*L28,2)</f>
        <v>0.77</v>
      </c>
      <c r="Z28" s="1087"/>
    </row>
    <row r="29" spans="1:26" ht="15" thickBot="1">
      <c r="A29" s="1079" t="s">
        <v>993</v>
      </c>
      <c r="B29" s="1080"/>
      <c r="C29" s="1080"/>
      <c r="D29" s="1080"/>
      <c r="E29" s="1081"/>
      <c r="F29" s="1079">
        <v>47027</v>
      </c>
      <c r="G29" s="1080"/>
      <c r="H29" s="1081"/>
      <c r="I29" s="1082" t="s">
        <v>989</v>
      </c>
      <c r="J29" s="1083"/>
      <c r="K29" s="1084"/>
      <c r="L29" s="1085">
        <v>57.93</v>
      </c>
      <c r="M29" s="1086"/>
      <c r="N29" s="1086"/>
      <c r="O29" s="1086"/>
      <c r="P29" s="1086"/>
      <c r="Q29" s="1086"/>
      <c r="R29" s="1087"/>
      <c r="S29" s="1088">
        <v>0.11</v>
      </c>
      <c r="T29" s="1089"/>
      <c r="U29" s="1089"/>
      <c r="V29" s="1089"/>
      <c r="W29" s="1089"/>
      <c r="X29" s="1090"/>
      <c r="Y29" s="1085">
        <f>TRUNC(S29*L29,2)</f>
        <v>6.37</v>
      </c>
      <c r="Z29" s="1087"/>
    </row>
    <row r="30" spans="1:26" ht="15" thickBot="1">
      <c r="A30" s="1068" t="s">
        <v>994</v>
      </c>
      <c r="B30" s="1068"/>
      <c r="C30" s="1068"/>
      <c r="D30" s="1068"/>
      <c r="E30" s="1068"/>
      <c r="F30" s="1068"/>
      <c r="G30" s="1068"/>
      <c r="H30" s="1068"/>
      <c r="I30" s="1068"/>
      <c r="J30" s="1068"/>
      <c r="K30" s="1068"/>
      <c r="L30" s="1068"/>
      <c r="M30" s="1068"/>
      <c r="N30" s="1068"/>
      <c r="O30" s="1068"/>
      <c r="P30" s="1068"/>
      <c r="Q30" s="1068"/>
      <c r="R30" s="1068"/>
      <c r="S30" s="1068"/>
      <c r="T30" s="1068"/>
      <c r="U30" s="1068"/>
      <c r="V30" s="1068"/>
      <c r="W30" s="1069"/>
      <c r="X30" s="1070">
        <f>SUM(Y26:Z29)</f>
        <v>35.46</v>
      </c>
      <c r="Y30" s="1071"/>
      <c r="Z30" s="1072"/>
    </row>
    <row r="31" spans="1:26" ht="15" thickBot="1">
      <c r="A31" s="1073"/>
      <c r="B31" s="1073"/>
      <c r="C31" s="1073"/>
      <c r="D31" s="1073"/>
      <c r="E31" s="1073"/>
      <c r="F31" s="1073"/>
      <c r="G31" s="1073"/>
      <c r="H31" s="1073"/>
      <c r="I31" s="1073"/>
      <c r="J31" s="1073"/>
      <c r="K31" s="1073"/>
      <c r="L31" s="1073"/>
      <c r="M31" s="1073"/>
      <c r="N31" s="1073"/>
      <c r="O31" s="1073"/>
      <c r="P31" s="1073"/>
      <c r="Q31" s="1073"/>
      <c r="R31" s="1073"/>
      <c r="S31" s="1073"/>
      <c r="T31" s="1073"/>
      <c r="U31" s="1073"/>
      <c r="V31" s="1073"/>
      <c r="W31" s="1073"/>
      <c r="X31" s="1073"/>
      <c r="Y31" s="1073"/>
      <c r="Z31" s="1073"/>
    </row>
    <row r="32" spans="1:26" ht="24.75" thickBot="1">
      <c r="A32" s="127" t="s">
        <v>995</v>
      </c>
      <c r="B32" s="1074" t="s">
        <v>956</v>
      </c>
      <c r="C32" s="1075"/>
      <c r="D32" s="1076" t="s">
        <v>984</v>
      </c>
      <c r="E32" s="1077"/>
      <c r="F32" s="1078"/>
      <c r="G32" s="1062" t="s">
        <v>996</v>
      </c>
      <c r="H32" s="1063"/>
      <c r="I32" s="1063"/>
      <c r="J32" s="1063"/>
      <c r="K32" s="1064"/>
      <c r="L32" s="1062" t="s">
        <v>997</v>
      </c>
      <c r="M32" s="1063"/>
      <c r="N32" s="1064"/>
      <c r="O32" s="1062" t="s">
        <v>998</v>
      </c>
      <c r="P32" s="1064"/>
      <c r="Q32" s="1062" t="s">
        <v>999</v>
      </c>
      <c r="R32" s="1063"/>
      <c r="S32" s="1064"/>
      <c r="T32" s="1062" t="s">
        <v>889</v>
      </c>
      <c r="U32" s="1063"/>
      <c r="V32" s="1063"/>
      <c r="W32" s="1064"/>
      <c r="X32" s="1062" t="s">
        <v>961</v>
      </c>
      <c r="Y32" s="1064"/>
      <c r="Z32" s="128" t="s">
        <v>1000</v>
      </c>
    </row>
    <row r="33" spans="1:26" ht="15" thickBot="1">
      <c r="A33" s="1068" t="s">
        <v>1001</v>
      </c>
      <c r="B33" s="1068"/>
      <c r="C33" s="1068"/>
      <c r="D33" s="1068"/>
      <c r="E33" s="1068"/>
      <c r="F33" s="1068"/>
      <c r="G33" s="1068"/>
      <c r="H33" s="1068"/>
      <c r="I33" s="1068"/>
      <c r="J33" s="1068"/>
      <c r="K33" s="1068"/>
      <c r="L33" s="1068"/>
      <c r="M33" s="1068"/>
      <c r="N33" s="1068"/>
      <c r="O33" s="1068"/>
      <c r="P33" s="1068"/>
      <c r="Q33" s="1068"/>
      <c r="R33" s="1068"/>
      <c r="S33" s="1068"/>
      <c r="T33" s="1068"/>
      <c r="U33" s="1068"/>
      <c r="V33" s="1068"/>
      <c r="W33" s="1069"/>
      <c r="X33" s="1070">
        <v>0</v>
      </c>
      <c r="Y33" s="1071"/>
      <c r="Z33" s="1072"/>
    </row>
    <row r="34" spans="1:26" ht="15" thickBot="1">
      <c r="A34" s="1073"/>
      <c r="B34" s="1073"/>
      <c r="C34" s="1073"/>
      <c r="D34" s="1073"/>
      <c r="E34" s="1073"/>
      <c r="F34" s="1073"/>
      <c r="G34" s="1073"/>
      <c r="H34" s="1073"/>
      <c r="I34" s="1073"/>
      <c r="J34" s="1073"/>
      <c r="K34" s="1073"/>
      <c r="L34" s="1073"/>
      <c r="M34" s="1073"/>
      <c r="N34" s="1073"/>
      <c r="O34" s="1073"/>
      <c r="P34" s="1073"/>
      <c r="Q34" s="1073"/>
      <c r="R34" s="1073"/>
      <c r="S34" s="1073"/>
      <c r="T34" s="1073"/>
      <c r="U34" s="1073"/>
      <c r="V34" s="1073"/>
      <c r="W34" s="1073"/>
      <c r="X34" s="1073"/>
      <c r="Y34" s="1073"/>
      <c r="Z34" s="1073"/>
    </row>
    <row r="35" spans="1:26" ht="15" thickBot="1">
      <c r="A35" s="1065" t="s">
        <v>1002</v>
      </c>
      <c r="B35" s="1066"/>
      <c r="C35" s="1066"/>
      <c r="D35" s="1066"/>
      <c r="E35" s="1066"/>
      <c r="F35" s="1066"/>
      <c r="G35" s="1066"/>
      <c r="H35" s="1066"/>
      <c r="I35" s="1066"/>
      <c r="J35" s="1066"/>
      <c r="K35" s="1066"/>
      <c r="L35" s="1066"/>
      <c r="M35" s="1066"/>
      <c r="N35" s="1066"/>
      <c r="O35" s="1066"/>
      <c r="P35" s="1066"/>
      <c r="Q35" s="1066"/>
      <c r="R35" s="1066"/>
      <c r="S35" s="1066"/>
      <c r="T35" s="1066"/>
      <c r="U35" s="1066"/>
      <c r="V35" s="1066"/>
      <c r="W35" s="1067"/>
      <c r="X35" s="1062">
        <f>R20+X23+X30+X33</f>
        <v>39.65</v>
      </c>
      <c r="Y35" s="1063"/>
      <c r="Z35" s="1064"/>
    </row>
    <row r="36" spans="1:26" ht="15" thickBot="1">
      <c r="A36" s="1065" t="s">
        <v>659</v>
      </c>
      <c r="B36" s="1066"/>
      <c r="C36" s="1066"/>
      <c r="D36" s="1066"/>
      <c r="E36" s="1066"/>
      <c r="F36" s="1066"/>
      <c r="G36" s="1066"/>
      <c r="H36" s="1066"/>
      <c r="I36" s="1066"/>
      <c r="J36" s="1066"/>
      <c r="K36" s="1066"/>
      <c r="L36" s="1066"/>
      <c r="M36" s="1066"/>
      <c r="N36" s="1066"/>
      <c r="O36" s="1066"/>
      <c r="P36" s="1066"/>
      <c r="Q36" s="1066"/>
      <c r="R36" s="1066"/>
      <c r="S36" s="1066"/>
      <c r="T36" s="1066"/>
      <c r="U36" s="1066"/>
      <c r="V36" s="1066"/>
      <c r="W36" s="129" t="e">
        <f>'Orçamento Sintético '!#REF!</f>
        <v>#REF!</v>
      </c>
      <c r="X36" s="1062" t="e">
        <f>TRUNC(W36*X35,2)</f>
        <v>#REF!</v>
      </c>
      <c r="Y36" s="1063"/>
      <c r="Z36" s="1064"/>
    </row>
    <row r="37" spans="1:26" ht="15" thickBot="1">
      <c r="A37" s="1065" t="s">
        <v>1003</v>
      </c>
      <c r="B37" s="1066"/>
      <c r="C37" s="1066"/>
      <c r="D37" s="1066"/>
      <c r="E37" s="1066"/>
      <c r="F37" s="1066"/>
      <c r="G37" s="1066"/>
      <c r="H37" s="1066"/>
      <c r="I37" s="1066"/>
      <c r="J37" s="1066"/>
      <c r="K37" s="1066"/>
      <c r="L37" s="1066"/>
      <c r="M37" s="1066"/>
      <c r="N37" s="1066"/>
      <c r="O37" s="1066"/>
      <c r="P37" s="1066"/>
      <c r="Q37" s="1066"/>
      <c r="R37" s="1066"/>
      <c r="S37" s="1066"/>
      <c r="T37" s="1066"/>
      <c r="U37" s="1066"/>
      <c r="V37" s="1066"/>
      <c r="W37" s="1067"/>
      <c r="X37" s="1062" t="e">
        <f>X36+X35</f>
        <v>#REF!</v>
      </c>
      <c r="Y37" s="1063"/>
      <c r="Z37" s="1064"/>
    </row>
    <row r="38" spans="1:26">
      <c r="Z38" t="e">
        <f>X37</f>
        <v>#REF!</v>
      </c>
    </row>
  </sheetData>
  <mergeCells count="131">
    <mergeCell ref="A1:Q1"/>
    <mergeCell ref="R1:Z1"/>
    <mergeCell ref="A2:Q2"/>
    <mergeCell ref="R2:Z2"/>
    <mergeCell ref="A3:Z3"/>
    <mergeCell ref="A4:Z4"/>
    <mergeCell ref="A36:V36"/>
    <mergeCell ref="W5:X5"/>
    <mergeCell ref="Y5:Z5"/>
    <mergeCell ref="A6:W6"/>
    <mergeCell ref="X6:Z6"/>
    <mergeCell ref="A7:Z7"/>
    <mergeCell ref="A8:B8"/>
    <mergeCell ref="C8:D8"/>
    <mergeCell ref="E8:I8"/>
    <mergeCell ref="J8:M8"/>
    <mergeCell ref="N8:T8"/>
    <mergeCell ref="A5:B5"/>
    <mergeCell ref="C5:D5"/>
    <mergeCell ref="E5:G5"/>
    <mergeCell ref="H5:J5"/>
    <mergeCell ref="K5:O5"/>
    <mergeCell ref="P5:V5"/>
    <mergeCell ref="U8:X8"/>
    <mergeCell ref="Y8:Z8"/>
    <mergeCell ref="A9:B9"/>
    <mergeCell ref="C9:D9"/>
    <mergeCell ref="E9:I9"/>
    <mergeCell ref="J9:M9"/>
    <mergeCell ref="N9:T9"/>
    <mergeCell ref="U9:X9"/>
    <mergeCell ref="Y9:Z9"/>
    <mergeCell ref="A10:W10"/>
    <mergeCell ref="X10:Z10"/>
    <mergeCell ref="A11:Z11"/>
    <mergeCell ref="A12:B12"/>
    <mergeCell ref="C12:D12"/>
    <mergeCell ref="E12:I12"/>
    <mergeCell ref="J12:L12"/>
    <mergeCell ref="M12:O12"/>
    <mergeCell ref="P12:U12"/>
    <mergeCell ref="V12:Z12"/>
    <mergeCell ref="V13:Z13"/>
    <mergeCell ref="A14:B14"/>
    <mergeCell ref="C14:D14"/>
    <mergeCell ref="E14:I14"/>
    <mergeCell ref="J14:L14"/>
    <mergeCell ref="M14:O14"/>
    <mergeCell ref="P14:U14"/>
    <mergeCell ref="V14:Z14"/>
    <mergeCell ref="A13:B13"/>
    <mergeCell ref="C13:D13"/>
    <mergeCell ref="E13:I13"/>
    <mergeCell ref="J13:L13"/>
    <mergeCell ref="M13:O13"/>
    <mergeCell ref="P13:U13"/>
    <mergeCell ref="V15:Z15"/>
    <mergeCell ref="A16:W16"/>
    <mergeCell ref="X16:Z16"/>
    <mergeCell ref="A17:Z17"/>
    <mergeCell ref="A18:Q18"/>
    <mergeCell ref="R18:Z18"/>
    <mergeCell ref="A15:B15"/>
    <mergeCell ref="C15:D15"/>
    <mergeCell ref="E15:I15"/>
    <mergeCell ref="J15:L15"/>
    <mergeCell ref="M15:O15"/>
    <mergeCell ref="P15:U15"/>
    <mergeCell ref="A19:Q19"/>
    <mergeCell ref="R19:Z19"/>
    <mergeCell ref="A20:Q20"/>
    <mergeCell ref="R20:Z20"/>
    <mergeCell ref="A21:Z21"/>
    <mergeCell ref="A22:E22"/>
    <mergeCell ref="F22:H22"/>
    <mergeCell ref="I22:K22"/>
    <mergeCell ref="L22:R22"/>
    <mergeCell ref="S22:X22"/>
    <mergeCell ref="Y22:Z22"/>
    <mergeCell ref="A23:W23"/>
    <mergeCell ref="X23:Z23"/>
    <mergeCell ref="A24:Z24"/>
    <mergeCell ref="A25:E25"/>
    <mergeCell ref="F25:H25"/>
    <mergeCell ref="I25:K25"/>
    <mergeCell ref="L25:R25"/>
    <mergeCell ref="S25:X25"/>
    <mergeCell ref="Y25:Z25"/>
    <mergeCell ref="A27:E27"/>
    <mergeCell ref="F27:H27"/>
    <mergeCell ref="I27:K27"/>
    <mergeCell ref="L27:R27"/>
    <mergeCell ref="S27:X27"/>
    <mergeCell ref="Y27:Z27"/>
    <mergeCell ref="A26:E26"/>
    <mergeCell ref="F26:H26"/>
    <mergeCell ref="I26:K26"/>
    <mergeCell ref="L26:R26"/>
    <mergeCell ref="S26:X26"/>
    <mergeCell ref="Y26:Z26"/>
    <mergeCell ref="A29:E29"/>
    <mergeCell ref="F29:H29"/>
    <mergeCell ref="I29:K29"/>
    <mergeCell ref="L29:R29"/>
    <mergeCell ref="S29:X29"/>
    <mergeCell ref="Y29:Z29"/>
    <mergeCell ref="A28:E28"/>
    <mergeCell ref="F28:H28"/>
    <mergeCell ref="I28:K28"/>
    <mergeCell ref="L28:R28"/>
    <mergeCell ref="S28:X28"/>
    <mergeCell ref="Y28:Z28"/>
    <mergeCell ref="A30:W30"/>
    <mergeCell ref="X30:Z30"/>
    <mergeCell ref="A31:Z31"/>
    <mergeCell ref="B32:C32"/>
    <mergeCell ref="D32:F32"/>
    <mergeCell ref="G32:K32"/>
    <mergeCell ref="L32:N32"/>
    <mergeCell ref="O32:P32"/>
    <mergeCell ref="Q32:S32"/>
    <mergeCell ref="T32:W32"/>
    <mergeCell ref="X36:Z36"/>
    <mergeCell ref="A37:W37"/>
    <mergeCell ref="X37:Z37"/>
    <mergeCell ref="X32:Y32"/>
    <mergeCell ref="A33:W33"/>
    <mergeCell ref="X33:Z33"/>
    <mergeCell ref="A34:Z34"/>
    <mergeCell ref="A35:W35"/>
    <mergeCell ref="X35:Z35"/>
  </mergeCells>
  <pageMargins left="0.51181102362204722" right="0.51181102362204722" top="0.78740157480314965" bottom="0.78740157480314965" header="0.31496062992125984" footer="0.31496062992125984"/>
  <pageSetup scale="4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4701F-A8ED-4427-A61A-293AFEB2597A}">
  <dimension ref="A1:AL92"/>
  <sheetViews>
    <sheetView view="pageBreakPreview" topLeftCell="A32" zoomScale="96" zoomScaleNormal="100" zoomScaleSheetLayoutView="96" workbookViewId="0">
      <selection activeCell="AH42" sqref="AH42:AL42"/>
    </sheetView>
  </sheetViews>
  <sheetFormatPr defaultRowHeight="12.75"/>
  <cols>
    <col min="1" max="1" width="4.125" style="140" bestFit="1" customWidth="1"/>
    <col min="2" max="3" width="1.625" style="140" bestFit="1" customWidth="1"/>
    <col min="4" max="4" width="0.875" style="140" bestFit="1" customWidth="1"/>
    <col min="5" max="5" width="1.625" style="140" bestFit="1" customWidth="1"/>
    <col min="6" max="6" width="2.25" style="140" bestFit="1" customWidth="1"/>
    <col min="7" max="7" width="10" style="140" bestFit="1" customWidth="1"/>
    <col min="8" max="8" width="2.5" style="140" bestFit="1" customWidth="1"/>
    <col min="9" max="9" width="4.875" style="140" bestFit="1" customWidth="1"/>
    <col min="10" max="10" width="2.5" style="140" bestFit="1" customWidth="1"/>
    <col min="11" max="11" width="1.625" style="140" bestFit="1" customWidth="1"/>
    <col min="12" max="12" width="0.875" style="140" bestFit="1" customWidth="1"/>
    <col min="13" max="14" width="2.5" style="140" bestFit="1" customWidth="1"/>
    <col min="15" max="15" width="1.625" style="140" bestFit="1" customWidth="1"/>
    <col min="16" max="16" width="0.875" style="140" bestFit="1" customWidth="1"/>
    <col min="17" max="17" width="3.25" style="140" bestFit="1" customWidth="1"/>
    <col min="18" max="18" width="1.625" style="140" bestFit="1" customWidth="1"/>
    <col min="19" max="21" width="0.875" style="140" bestFit="1" customWidth="1"/>
    <col min="22" max="22" width="1.625" style="140" bestFit="1" customWidth="1"/>
    <col min="23" max="23" width="0.875" style="140" bestFit="1" customWidth="1"/>
    <col min="24" max="24" width="3.25" style="140" bestFit="1" customWidth="1"/>
    <col min="25" max="25" width="0.875" style="140" bestFit="1" customWidth="1"/>
    <col min="26" max="26" width="1.625" style="140" bestFit="1" customWidth="1"/>
    <col min="27" max="27" width="0.875" style="140" bestFit="1" customWidth="1"/>
    <col min="28" max="28" width="1.625" style="140" bestFit="1" customWidth="1"/>
    <col min="29" max="30" width="0.875" style="140" bestFit="1" customWidth="1"/>
    <col min="31" max="32" width="1.625" style="140" bestFit="1" customWidth="1"/>
    <col min="33" max="33" width="0.875" style="140" bestFit="1" customWidth="1"/>
    <col min="34" max="34" width="2.5" style="140" bestFit="1" customWidth="1"/>
    <col min="35" max="36" width="1.625" style="140" bestFit="1" customWidth="1"/>
    <col min="37" max="37" width="2.5" style="140" bestFit="1" customWidth="1"/>
    <col min="38" max="38" width="8.25" style="140" bestFit="1" customWidth="1"/>
    <col min="39" max="256" width="8.75" style="140"/>
    <col min="257" max="257" width="4.125" style="140" bestFit="1" customWidth="1"/>
    <col min="258" max="259" width="1.625" style="140" bestFit="1" customWidth="1"/>
    <col min="260" max="260" width="0.875" style="140" bestFit="1" customWidth="1"/>
    <col min="261" max="261" width="1.625" style="140" bestFit="1" customWidth="1"/>
    <col min="262" max="262" width="2.25" style="140" bestFit="1" customWidth="1"/>
    <col min="263" max="263" width="10" style="140" bestFit="1" customWidth="1"/>
    <col min="264" max="264" width="2.5" style="140" bestFit="1" customWidth="1"/>
    <col min="265" max="265" width="4.875" style="140" bestFit="1" customWidth="1"/>
    <col min="266" max="266" width="2.5" style="140" bestFit="1" customWidth="1"/>
    <col min="267" max="267" width="1.625" style="140" bestFit="1" customWidth="1"/>
    <col min="268" max="268" width="0.875" style="140" bestFit="1" customWidth="1"/>
    <col min="269" max="270" width="2.5" style="140" bestFit="1" customWidth="1"/>
    <col min="271" max="271" width="1.625" style="140" bestFit="1" customWidth="1"/>
    <col min="272" max="272" width="0.875" style="140" bestFit="1" customWidth="1"/>
    <col min="273" max="273" width="3.25" style="140" bestFit="1" customWidth="1"/>
    <col min="274" max="274" width="1.625" style="140" bestFit="1" customWidth="1"/>
    <col min="275" max="277" width="0.875" style="140" bestFit="1" customWidth="1"/>
    <col min="278" max="278" width="1.625" style="140" bestFit="1" customWidth="1"/>
    <col min="279" max="279" width="0.875" style="140" bestFit="1" customWidth="1"/>
    <col min="280" max="280" width="3.25" style="140" bestFit="1" customWidth="1"/>
    <col min="281" max="281" width="0.875" style="140" bestFit="1" customWidth="1"/>
    <col min="282" max="282" width="1.625" style="140" bestFit="1" customWidth="1"/>
    <col min="283" max="283" width="0.875" style="140" bestFit="1" customWidth="1"/>
    <col min="284" max="284" width="1.625" style="140" bestFit="1" customWidth="1"/>
    <col min="285" max="286" width="0.875" style="140" bestFit="1" customWidth="1"/>
    <col min="287" max="288" width="1.625" style="140" bestFit="1" customWidth="1"/>
    <col min="289" max="289" width="0.875" style="140" bestFit="1" customWidth="1"/>
    <col min="290" max="290" width="2.5" style="140" bestFit="1" customWidth="1"/>
    <col min="291" max="292" width="1.625" style="140" bestFit="1" customWidth="1"/>
    <col min="293" max="293" width="2.5" style="140" bestFit="1" customWidth="1"/>
    <col min="294" max="294" width="8.25" style="140" bestFit="1" customWidth="1"/>
    <col min="295" max="512" width="8.75" style="140"/>
    <col min="513" max="513" width="4.125" style="140" bestFit="1" customWidth="1"/>
    <col min="514" max="515" width="1.625" style="140" bestFit="1" customWidth="1"/>
    <col min="516" max="516" width="0.875" style="140" bestFit="1" customWidth="1"/>
    <col min="517" max="517" width="1.625" style="140" bestFit="1" customWidth="1"/>
    <col min="518" max="518" width="2.25" style="140" bestFit="1" customWidth="1"/>
    <col min="519" max="519" width="10" style="140" bestFit="1" customWidth="1"/>
    <col min="520" max="520" width="2.5" style="140" bestFit="1" customWidth="1"/>
    <col min="521" max="521" width="4.875" style="140" bestFit="1" customWidth="1"/>
    <col min="522" max="522" width="2.5" style="140" bestFit="1" customWidth="1"/>
    <col min="523" max="523" width="1.625" style="140" bestFit="1" customWidth="1"/>
    <col min="524" max="524" width="0.875" style="140" bestFit="1" customWidth="1"/>
    <col min="525" max="526" width="2.5" style="140" bestFit="1" customWidth="1"/>
    <col min="527" max="527" width="1.625" style="140" bestFit="1" customWidth="1"/>
    <col min="528" max="528" width="0.875" style="140" bestFit="1" customWidth="1"/>
    <col min="529" max="529" width="3.25" style="140" bestFit="1" customWidth="1"/>
    <col min="530" max="530" width="1.625" style="140" bestFit="1" customWidth="1"/>
    <col min="531" max="533" width="0.875" style="140" bestFit="1" customWidth="1"/>
    <col min="534" max="534" width="1.625" style="140" bestFit="1" customWidth="1"/>
    <col min="535" max="535" width="0.875" style="140" bestFit="1" customWidth="1"/>
    <col min="536" max="536" width="3.25" style="140" bestFit="1" customWidth="1"/>
    <col min="537" max="537" width="0.875" style="140" bestFit="1" customWidth="1"/>
    <col min="538" max="538" width="1.625" style="140" bestFit="1" customWidth="1"/>
    <col min="539" max="539" width="0.875" style="140" bestFit="1" customWidth="1"/>
    <col min="540" max="540" width="1.625" style="140" bestFit="1" customWidth="1"/>
    <col min="541" max="542" width="0.875" style="140" bestFit="1" customWidth="1"/>
    <col min="543" max="544" width="1.625" style="140" bestFit="1" customWidth="1"/>
    <col min="545" max="545" width="0.875" style="140" bestFit="1" customWidth="1"/>
    <col min="546" max="546" width="2.5" style="140" bestFit="1" customWidth="1"/>
    <col min="547" max="548" width="1.625" style="140" bestFit="1" customWidth="1"/>
    <col min="549" max="549" width="2.5" style="140" bestFit="1" customWidth="1"/>
    <col min="550" max="550" width="8.25" style="140" bestFit="1" customWidth="1"/>
    <col min="551" max="768" width="8.75" style="140"/>
    <col min="769" max="769" width="4.125" style="140" bestFit="1" customWidth="1"/>
    <col min="770" max="771" width="1.625" style="140" bestFit="1" customWidth="1"/>
    <col min="772" max="772" width="0.875" style="140" bestFit="1" customWidth="1"/>
    <col min="773" max="773" width="1.625" style="140" bestFit="1" customWidth="1"/>
    <col min="774" max="774" width="2.25" style="140" bestFit="1" customWidth="1"/>
    <col min="775" max="775" width="10" style="140" bestFit="1" customWidth="1"/>
    <col min="776" max="776" width="2.5" style="140" bestFit="1" customWidth="1"/>
    <col min="777" max="777" width="4.875" style="140" bestFit="1" customWidth="1"/>
    <col min="778" max="778" width="2.5" style="140" bestFit="1" customWidth="1"/>
    <col min="779" max="779" width="1.625" style="140" bestFit="1" customWidth="1"/>
    <col min="780" max="780" width="0.875" style="140" bestFit="1" customWidth="1"/>
    <col min="781" max="782" width="2.5" style="140" bestFit="1" customWidth="1"/>
    <col min="783" max="783" width="1.625" style="140" bestFit="1" customWidth="1"/>
    <col min="784" max="784" width="0.875" style="140" bestFit="1" customWidth="1"/>
    <col min="785" max="785" width="3.25" style="140" bestFit="1" customWidth="1"/>
    <col min="786" max="786" width="1.625" style="140" bestFit="1" customWidth="1"/>
    <col min="787" max="789" width="0.875" style="140" bestFit="1" customWidth="1"/>
    <col min="790" max="790" width="1.625" style="140" bestFit="1" customWidth="1"/>
    <col min="791" max="791" width="0.875" style="140" bestFit="1" customWidth="1"/>
    <col min="792" max="792" width="3.25" style="140" bestFit="1" customWidth="1"/>
    <col min="793" max="793" width="0.875" style="140" bestFit="1" customWidth="1"/>
    <col min="794" max="794" width="1.625" style="140" bestFit="1" customWidth="1"/>
    <col min="795" max="795" width="0.875" style="140" bestFit="1" customWidth="1"/>
    <col min="796" max="796" width="1.625" style="140" bestFit="1" customWidth="1"/>
    <col min="797" max="798" width="0.875" style="140" bestFit="1" customWidth="1"/>
    <col min="799" max="800" width="1.625" style="140" bestFit="1" customWidth="1"/>
    <col min="801" max="801" width="0.875" style="140" bestFit="1" customWidth="1"/>
    <col min="802" max="802" width="2.5" style="140" bestFit="1" customWidth="1"/>
    <col min="803" max="804" width="1.625" style="140" bestFit="1" customWidth="1"/>
    <col min="805" max="805" width="2.5" style="140" bestFit="1" customWidth="1"/>
    <col min="806" max="806" width="8.25" style="140" bestFit="1" customWidth="1"/>
    <col min="807" max="1024" width="8.75" style="140"/>
    <col min="1025" max="1025" width="4.125" style="140" bestFit="1" customWidth="1"/>
    <col min="1026" max="1027" width="1.625" style="140" bestFit="1" customWidth="1"/>
    <col min="1028" max="1028" width="0.875" style="140" bestFit="1" customWidth="1"/>
    <col min="1029" max="1029" width="1.625" style="140" bestFit="1" customWidth="1"/>
    <col min="1030" max="1030" width="2.25" style="140" bestFit="1" customWidth="1"/>
    <col min="1031" max="1031" width="10" style="140" bestFit="1" customWidth="1"/>
    <col min="1032" max="1032" width="2.5" style="140" bestFit="1" customWidth="1"/>
    <col min="1033" max="1033" width="4.875" style="140" bestFit="1" customWidth="1"/>
    <col min="1034" max="1034" width="2.5" style="140" bestFit="1" customWidth="1"/>
    <col min="1035" max="1035" width="1.625" style="140" bestFit="1" customWidth="1"/>
    <col min="1036" max="1036" width="0.875" style="140" bestFit="1" customWidth="1"/>
    <col min="1037" max="1038" width="2.5" style="140" bestFit="1" customWidth="1"/>
    <col min="1039" max="1039" width="1.625" style="140" bestFit="1" customWidth="1"/>
    <col min="1040" max="1040" width="0.875" style="140" bestFit="1" customWidth="1"/>
    <col min="1041" max="1041" width="3.25" style="140" bestFit="1" customWidth="1"/>
    <col min="1042" max="1042" width="1.625" style="140" bestFit="1" customWidth="1"/>
    <col min="1043" max="1045" width="0.875" style="140" bestFit="1" customWidth="1"/>
    <col min="1046" max="1046" width="1.625" style="140" bestFit="1" customWidth="1"/>
    <col min="1047" max="1047" width="0.875" style="140" bestFit="1" customWidth="1"/>
    <col min="1048" max="1048" width="3.25" style="140" bestFit="1" customWidth="1"/>
    <col min="1049" max="1049" width="0.875" style="140" bestFit="1" customWidth="1"/>
    <col min="1050" max="1050" width="1.625" style="140" bestFit="1" customWidth="1"/>
    <col min="1051" max="1051" width="0.875" style="140" bestFit="1" customWidth="1"/>
    <col min="1052" max="1052" width="1.625" style="140" bestFit="1" customWidth="1"/>
    <col min="1053" max="1054" width="0.875" style="140" bestFit="1" customWidth="1"/>
    <col min="1055" max="1056" width="1.625" style="140" bestFit="1" customWidth="1"/>
    <col min="1057" max="1057" width="0.875" style="140" bestFit="1" customWidth="1"/>
    <col min="1058" max="1058" width="2.5" style="140" bestFit="1" customWidth="1"/>
    <col min="1059" max="1060" width="1.625" style="140" bestFit="1" customWidth="1"/>
    <col min="1061" max="1061" width="2.5" style="140" bestFit="1" customWidth="1"/>
    <col min="1062" max="1062" width="8.25" style="140" bestFit="1" customWidth="1"/>
    <col min="1063" max="1280" width="8.75" style="140"/>
    <col min="1281" max="1281" width="4.125" style="140" bestFit="1" customWidth="1"/>
    <col min="1282" max="1283" width="1.625" style="140" bestFit="1" customWidth="1"/>
    <col min="1284" max="1284" width="0.875" style="140" bestFit="1" customWidth="1"/>
    <col min="1285" max="1285" width="1.625" style="140" bestFit="1" customWidth="1"/>
    <col min="1286" max="1286" width="2.25" style="140" bestFit="1" customWidth="1"/>
    <col min="1287" max="1287" width="10" style="140" bestFit="1" customWidth="1"/>
    <col min="1288" max="1288" width="2.5" style="140" bestFit="1" customWidth="1"/>
    <col min="1289" max="1289" width="4.875" style="140" bestFit="1" customWidth="1"/>
    <col min="1290" max="1290" width="2.5" style="140" bestFit="1" customWidth="1"/>
    <col min="1291" max="1291" width="1.625" style="140" bestFit="1" customWidth="1"/>
    <col min="1292" max="1292" width="0.875" style="140" bestFit="1" customWidth="1"/>
    <col min="1293" max="1294" width="2.5" style="140" bestFit="1" customWidth="1"/>
    <col min="1295" max="1295" width="1.625" style="140" bestFit="1" customWidth="1"/>
    <col min="1296" max="1296" width="0.875" style="140" bestFit="1" customWidth="1"/>
    <col min="1297" max="1297" width="3.25" style="140" bestFit="1" customWidth="1"/>
    <col min="1298" max="1298" width="1.625" style="140" bestFit="1" customWidth="1"/>
    <col min="1299" max="1301" width="0.875" style="140" bestFit="1" customWidth="1"/>
    <col min="1302" max="1302" width="1.625" style="140" bestFit="1" customWidth="1"/>
    <col min="1303" max="1303" width="0.875" style="140" bestFit="1" customWidth="1"/>
    <col min="1304" max="1304" width="3.25" style="140" bestFit="1" customWidth="1"/>
    <col min="1305" max="1305" width="0.875" style="140" bestFit="1" customWidth="1"/>
    <col min="1306" max="1306" width="1.625" style="140" bestFit="1" customWidth="1"/>
    <col min="1307" max="1307" width="0.875" style="140" bestFit="1" customWidth="1"/>
    <col min="1308" max="1308" width="1.625" style="140" bestFit="1" customWidth="1"/>
    <col min="1309" max="1310" width="0.875" style="140" bestFit="1" customWidth="1"/>
    <col min="1311" max="1312" width="1.625" style="140" bestFit="1" customWidth="1"/>
    <col min="1313" max="1313" width="0.875" style="140" bestFit="1" customWidth="1"/>
    <col min="1314" max="1314" width="2.5" style="140" bestFit="1" customWidth="1"/>
    <col min="1315" max="1316" width="1.625" style="140" bestFit="1" customWidth="1"/>
    <col min="1317" max="1317" width="2.5" style="140" bestFit="1" customWidth="1"/>
    <col min="1318" max="1318" width="8.25" style="140" bestFit="1" customWidth="1"/>
    <col min="1319" max="1536" width="8.75" style="140"/>
    <col min="1537" max="1537" width="4.125" style="140" bestFit="1" customWidth="1"/>
    <col min="1538" max="1539" width="1.625" style="140" bestFit="1" customWidth="1"/>
    <col min="1540" max="1540" width="0.875" style="140" bestFit="1" customWidth="1"/>
    <col min="1541" max="1541" width="1.625" style="140" bestFit="1" customWidth="1"/>
    <col min="1542" max="1542" width="2.25" style="140" bestFit="1" customWidth="1"/>
    <col min="1543" max="1543" width="10" style="140" bestFit="1" customWidth="1"/>
    <col min="1544" max="1544" width="2.5" style="140" bestFit="1" customWidth="1"/>
    <col min="1545" max="1545" width="4.875" style="140" bestFit="1" customWidth="1"/>
    <col min="1546" max="1546" width="2.5" style="140" bestFit="1" customWidth="1"/>
    <col min="1547" max="1547" width="1.625" style="140" bestFit="1" customWidth="1"/>
    <col min="1548" max="1548" width="0.875" style="140" bestFit="1" customWidth="1"/>
    <col min="1549" max="1550" width="2.5" style="140" bestFit="1" customWidth="1"/>
    <col min="1551" max="1551" width="1.625" style="140" bestFit="1" customWidth="1"/>
    <col min="1552" max="1552" width="0.875" style="140" bestFit="1" customWidth="1"/>
    <col min="1553" max="1553" width="3.25" style="140" bestFit="1" customWidth="1"/>
    <col min="1554" max="1554" width="1.625" style="140" bestFit="1" customWidth="1"/>
    <col min="1555" max="1557" width="0.875" style="140" bestFit="1" customWidth="1"/>
    <col min="1558" max="1558" width="1.625" style="140" bestFit="1" customWidth="1"/>
    <col min="1559" max="1559" width="0.875" style="140" bestFit="1" customWidth="1"/>
    <col min="1560" max="1560" width="3.25" style="140" bestFit="1" customWidth="1"/>
    <col min="1561" max="1561" width="0.875" style="140" bestFit="1" customWidth="1"/>
    <col min="1562" max="1562" width="1.625" style="140" bestFit="1" customWidth="1"/>
    <col min="1563" max="1563" width="0.875" style="140" bestFit="1" customWidth="1"/>
    <col min="1564" max="1564" width="1.625" style="140" bestFit="1" customWidth="1"/>
    <col min="1565" max="1566" width="0.875" style="140" bestFit="1" customWidth="1"/>
    <col min="1567" max="1568" width="1.625" style="140" bestFit="1" customWidth="1"/>
    <col min="1569" max="1569" width="0.875" style="140" bestFit="1" customWidth="1"/>
    <col min="1570" max="1570" width="2.5" style="140" bestFit="1" customWidth="1"/>
    <col min="1571" max="1572" width="1.625" style="140" bestFit="1" customWidth="1"/>
    <col min="1573" max="1573" width="2.5" style="140" bestFit="1" customWidth="1"/>
    <col min="1574" max="1574" width="8.25" style="140" bestFit="1" customWidth="1"/>
    <col min="1575" max="1792" width="8.75" style="140"/>
    <col min="1793" max="1793" width="4.125" style="140" bestFit="1" customWidth="1"/>
    <col min="1794" max="1795" width="1.625" style="140" bestFit="1" customWidth="1"/>
    <col min="1796" max="1796" width="0.875" style="140" bestFit="1" customWidth="1"/>
    <col min="1797" max="1797" width="1.625" style="140" bestFit="1" customWidth="1"/>
    <col min="1798" max="1798" width="2.25" style="140" bestFit="1" customWidth="1"/>
    <col min="1799" max="1799" width="10" style="140" bestFit="1" customWidth="1"/>
    <col min="1800" max="1800" width="2.5" style="140" bestFit="1" customWidth="1"/>
    <col min="1801" max="1801" width="4.875" style="140" bestFit="1" customWidth="1"/>
    <col min="1802" max="1802" width="2.5" style="140" bestFit="1" customWidth="1"/>
    <col min="1803" max="1803" width="1.625" style="140" bestFit="1" customWidth="1"/>
    <col min="1804" max="1804" width="0.875" style="140" bestFit="1" customWidth="1"/>
    <col min="1805" max="1806" width="2.5" style="140" bestFit="1" customWidth="1"/>
    <col min="1807" max="1807" width="1.625" style="140" bestFit="1" customWidth="1"/>
    <col min="1808" max="1808" width="0.875" style="140" bestFit="1" customWidth="1"/>
    <col min="1809" max="1809" width="3.25" style="140" bestFit="1" customWidth="1"/>
    <col min="1810" max="1810" width="1.625" style="140" bestFit="1" customWidth="1"/>
    <col min="1811" max="1813" width="0.875" style="140" bestFit="1" customWidth="1"/>
    <col min="1814" max="1814" width="1.625" style="140" bestFit="1" customWidth="1"/>
    <col min="1815" max="1815" width="0.875" style="140" bestFit="1" customWidth="1"/>
    <col min="1816" max="1816" width="3.25" style="140" bestFit="1" customWidth="1"/>
    <col min="1817" max="1817" width="0.875" style="140" bestFit="1" customWidth="1"/>
    <col min="1818" max="1818" width="1.625" style="140" bestFit="1" customWidth="1"/>
    <col min="1819" max="1819" width="0.875" style="140" bestFit="1" customWidth="1"/>
    <col min="1820" max="1820" width="1.625" style="140" bestFit="1" customWidth="1"/>
    <col min="1821" max="1822" width="0.875" style="140" bestFit="1" customWidth="1"/>
    <col min="1823" max="1824" width="1.625" style="140" bestFit="1" customWidth="1"/>
    <col min="1825" max="1825" width="0.875" style="140" bestFit="1" customWidth="1"/>
    <col min="1826" max="1826" width="2.5" style="140" bestFit="1" customWidth="1"/>
    <col min="1827" max="1828" width="1.625" style="140" bestFit="1" customWidth="1"/>
    <col min="1829" max="1829" width="2.5" style="140" bestFit="1" customWidth="1"/>
    <col min="1830" max="1830" width="8.25" style="140" bestFit="1" customWidth="1"/>
    <col min="1831" max="2048" width="8.75" style="140"/>
    <col min="2049" max="2049" width="4.125" style="140" bestFit="1" customWidth="1"/>
    <col min="2050" max="2051" width="1.625" style="140" bestFit="1" customWidth="1"/>
    <col min="2052" max="2052" width="0.875" style="140" bestFit="1" customWidth="1"/>
    <col min="2053" max="2053" width="1.625" style="140" bestFit="1" customWidth="1"/>
    <col min="2054" max="2054" width="2.25" style="140" bestFit="1" customWidth="1"/>
    <col min="2055" max="2055" width="10" style="140" bestFit="1" customWidth="1"/>
    <col min="2056" max="2056" width="2.5" style="140" bestFit="1" customWidth="1"/>
    <col min="2057" max="2057" width="4.875" style="140" bestFit="1" customWidth="1"/>
    <col min="2058" max="2058" width="2.5" style="140" bestFit="1" customWidth="1"/>
    <col min="2059" max="2059" width="1.625" style="140" bestFit="1" customWidth="1"/>
    <col min="2060" max="2060" width="0.875" style="140" bestFit="1" customWidth="1"/>
    <col min="2061" max="2062" width="2.5" style="140" bestFit="1" customWidth="1"/>
    <col min="2063" max="2063" width="1.625" style="140" bestFit="1" customWidth="1"/>
    <col min="2064" max="2064" width="0.875" style="140" bestFit="1" customWidth="1"/>
    <col min="2065" max="2065" width="3.25" style="140" bestFit="1" customWidth="1"/>
    <col min="2066" max="2066" width="1.625" style="140" bestFit="1" customWidth="1"/>
    <col min="2067" max="2069" width="0.875" style="140" bestFit="1" customWidth="1"/>
    <col min="2070" max="2070" width="1.625" style="140" bestFit="1" customWidth="1"/>
    <col min="2071" max="2071" width="0.875" style="140" bestFit="1" customWidth="1"/>
    <col min="2072" max="2072" width="3.25" style="140" bestFit="1" customWidth="1"/>
    <col min="2073" max="2073" width="0.875" style="140" bestFit="1" customWidth="1"/>
    <col min="2074" max="2074" width="1.625" style="140" bestFit="1" customWidth="1"/>
    <col min="2075" max="2075" width="0.875" style="140" bestFit="1" customWidth="1"/>
    <col min="2076" max="2076" width="1.625" style="140" bestFit="1" customWidth="1"/>
    <col min="2077" max="2078" width="0.875" style="140" bestFit="1" customWidth="1"/>
    <col min="2079" max="2080" width="1.625" style="140" bestFit="1" customWidth="1"/>
    <col min="2081" max="2081" width="0.875" style="140" bestFit="1" customWidth="1"/>
    <col min="2082" max="2082" width="2.5" style="140" bestFit="1" customWidth="1"/>
    <col min="2083" max="2084" width="1.625" style="140" bestFit="1" customWidth="1"/>
    <col min="2085" max="2085" width="2.5" style="140" bestFit="1" customWidth="1"/>
    <col min="2086" max="2086" width="8.25" style="140" bestFit="1" customWidth="1"/>
    <col min="2087" max="2304" width="8.75" style="140"/>
    <col min="2305" max="2305" width="4.125" style="140" bestFit="1" customWidth="1"/>
    <col min="2306" max="2307" width="1.625" style="140" bestFit="1" customWidth="1"/>
    <col min="2308" max="2308" width="0.875" style="140" bestFit="1" customWidth="1"/>
    <col min="2309" max="2309" width="1.625" style="140" bestFit="1" customWidth="1"/>
    <col min="2310" max="2310" width="2.25" style="140" bestFit="1" customWidth="1"/>
    <col min="2311" max="2311" width="10" style="140" bestFit="1" customWidth="1"/>
    <col min="2312" max="2312" width="2.5" style="140" bestFit="1" customWidth="1"/>
    <col min="2313" max="2313" width="4.875" style="140" bestFit="1" customWidth="1"/>
    <col min="2314" max="2314" width="2.5" style="140" bestFit="1" customWidth="1"/>
    <col min="2315" max="2315" width="1.625" style="140" bestFit="1" customWidth="1"/>
    <col min="2316" max="2316" width="0.875" style="140" bestFit="1" customWidth="1"/>
    <col min="2317" max="2318" width="2.5" style="140" bestFit="1" customWidth="1"/>
    <col min="2319" max="2319" width="1.625" style="140" bestFit="1" customWidth="1"/>
    <col min="2320" max="2320" width="0.875" style="140" bestFit="1" customWidth="1"/>
    <col min="2321" max="2321" width="3.25" style="140" bestFit="1" customWidth="1"/>
    <col min="2322" max="2322" width="1.625" style="140" bestFit="1" customWidth="1"/>
    <col min="2323" max="2325" width="0.875" style="140" bestFit="1" customWidth="1"/>
    <col min="2326" max="2326" width="1.625" style="140" bestFit="1" customWidth="1"/>
    <col min="2327" max="2327" width="0.875" style="140" bestFit="1" customWidth="1"/>
    <col min="2328" max="2328" width="3.25" style="140" bestFit="1" customWidth="1"/>
    <col min="2329" max="2329" width="0.875" style="140" bestFit="1" customWidth="1"/>
    <col min="2330" max="2330" width="1.625" style="140" bestFit="1" customWidth="1"/>
    <col min="2331" max="2331" width="0.875" style="140" bestFit="1" customWidth="1"/>
    <col min="2332" max="2332" width="1.625" style="140" bestFit="1" customWidth="1"/>
    <col min="2333" max="2334" width="0.875" style="140" bestFit="1" customWidth="1"/>
    <col min="2335" max="2336" width="1.625" style="140" bestFit="1" customWidth="1"/>
    <col min="2337" max="2337" width="0.875" style="140" bestFit="1" customWidth="1"/>
    <col min="2338" max="2338" width="2.5" style="140" bestFit="1" customWidth="1"/>
    <col min="2339" max="2340" width="1.625" style="140" bestFit="1" customWidth="1"/>
    <col min="2341" max="2341" width="2.5" style="140" bestFit="1" customWidth="1"/>
    <col min="2342" max="2342" width="8.25" style="140" bestFit="1" customWidth="1"/>
    <col min="2343" max="2560" width="8.75" style="140"/>
    <col min="2561" max="2561" width="4.125" style="140" bestFit="1" customWidth="1"/>
    <col min="2562" max="2563" width="1.625" style="140" bestFit="1" customWidth="1"/>
    <col min="2564" max="2564" width="0.875" style="140" bestFit="1" customWidth="1"/>
    <col min="2565" max="2565" width="1.625" style="140" bestFit="1" customWidth="1"/>
    <col min="2566" max="2566" width="2.25" style="140" bestFit="1" customWidth="1"/>
    <col min="2567" max="2567" width="10" style="140" bestFit="1" customWidth="1"/>
    <col min="2568" max="2568" width="2.5" style="140" bestFit="1" customWidth="1"/>
    <col min="2569" max="2569" width="4.875" style="140" bestFit="1" customWidth="1"/>
    <col min="2570" max="2570" width="2.5" style="140" bestFit="1" customWidth="1"/>
    <col min="2571" max="2571" width="1.625" style="140" bestFit="1" customWidth="1"/>
    <col min="2572" max="2572" width="0.875" style="140" bestFit="1" customWidth="1"/>
    <col min="2573" max="2574" width="2.5" style="140" bestFit="1" customWidth="1"/>
    <col min="2575" max="2575" width="1.625" style="140" bestFit="1" customWidth="1"/>
    <col min="2576" max="2576" width="0.875" style="140" bestFit="1" customWidth="1"/>
    <col min="2577" max="2577" width="3.25" style="140" bestFit="1" customWidth="1"/>
    <col min="2578" max="2578" width="1.625" style="140" bestFit="1" customWidth="1"/>
    <col min="2579" max="2581" width="0.875" style="140" bestFit="1" customWidth="1"/>
    <col min="2582" max="2582" width="1.625" style="140" bestFit="1" customWidth="1"/>
    <col min="2583" max="2583" width="0.875" style="140" bestFit="1" customWidth="1"/>
    <col min="2584" max="2584" width="3.25" style="140" bestFit="1" customWidth="1"/>
    <col min="2585" max="2585" width="0.875" style="140" bestFit="1" customWidth="1"/>
    <col min="2586" max="2586" width="1.625" style="140" bestFit="1" customWidth="1"/>
    <col min="2587" max="2587" width="0.875" style="140" bestFit="1" customWidth="1"/>
    <col min="2588" max="2588" width="1.625" style="140" bestFit="1" customWidth="1"/>
    <col min="2589" max="2590" width="0.875" style="140" bestFit="1" customWidth="1"/>
    <col min="2591" max="2592" width="1.625" style="140" bestFit="1" customWidth="1"/>
    <col min="2593" max="2593" width="0.875" style="140" bestFit="1" customWidth="1"/>
    <col min="2594" max="2594" width="2.5" style="140" bestFit="1" customWidth="1"/>
    <col min="2595" max="2596" width="1.625" style="140" bestFit="1" customWidth="1"/>
    <col min="2597" max="2597" width="2.5" style="140" bestFit="1" customWidth="1"/>
    <col min="2598" max="2598" width="8.25" style="140" bestFit="1" customWidth="1"/>
    <col min="2599" max="2816" width="8.75" style="140"/>
    <col min="2817" max="2817" width="4.125" style="140" bestFit="1" customWidth="1"/>
    <col min="2818" max="2819" width="1.625" style="140" bestFit="1" customWidth="1"/>
    <col min="2820" max="2820" width="0.875" style="140" bestFit="1" customWidth="1"/>
    <col min="2821" max="2821" width="1.625" style="140" bestFit="1" customWidth="1"/>
    <col min="2822" max="2822" width="2.25" style="140" bestFit="1" customWidth="1"/>
    <col min="2823" max="2823" width="10" style="140" bestFit="1" customWidth="1"/>
    <col min="2824" max="2824" width="2.5" style="140" bestFit="1" customWidth="1"/>
    <col min="2825" max="2825" width="4.875" style="140" bestFit="1" customWidth="1"/>
    <col min="2826" max="2826" width="2.5" style="140" bestFit="1" customWidth="1"/>
    <col min="2827" max="2827" width="1.625" style="140" bestFit="1" customWidth="1"/>
    <col min="2828" max="2828" width="0.875" style="140" bestFit="1" customWidth="1"/>
    <col min="2829" max="2830" width="2.5" style="140" bestFit="1" customWidth="1"/>
    <col min="2831" max="2831" width="1.625" style="140" bestFit="1" customWidth="1"/>
    <col min="2832" max="2832" width="0.875" style="140" bestFit="1" customWidth="1"/>
    <col min="2833" max="2833" width="3.25" style="140" bestFit="1" customWidth="1"/>
    <col min="2834" max="2834" width="1.625" style="140" bestFit="1" customWidth="1"/>
    <col min="2835" max="2837" width="0.875" style="140" bestFit="1" customWidth="1"/>
    <col min="2838" max="2838" width="1.625" style="140" bestFit="1" customWidth="1"/>
    <col min="2839" max="2839" width="0.875" style="140" bestFit="1" customWidth="1"/>
    <col min="2840" max="2840" width="3.25" style="140" bestFit="1" customWidth="1"/>
    <col min="2841" max="2841" width="0.875" style="140" bestFit="1" customWidth="1"/>
    <col min="2842" max="2842" width="1.625" style="140" bestFit="1" customWidth="1"/>
    <col min="2843" max="2843" width="0.875" style="140" bestFit="1" customWidth="1"/>
    <col min="2844" max="2844" width="1.625" style="140" bestFit="1" customWidth="1"/>
    <col min="2845" max="2846" width="0.875" style="140" bestFit="1" customWidth="1"/>
    <col min="2847" max="2848" width="1.625" style="140" bestFit="1" customWidth="1"/>
    <col min="2849" max="2849" width="0.875" style="140" bestFit="1" customWidth="1"/>
    <col min="2850" max="2850" width="2.5" style="140" bestFit="1" customWidth="1"/>
    <col min="2851" max="2852" width="1.625" style="140" bestFit="1" customWidth="1"/>
    <col min="2853" max="2853" width="2.5" style="140" bestFit="1" customWidth="1"/>
    <col min="2854" max="2854" width="8.25" style="140" bestFit="1" customWidth="1"/>
    <col min="2855" max="3072" width="8.75" style="140"/>
    <col min="3073" max="3073" width="4.125" style="140" bestFit="1" customWidth="1"/>
    <col min="3074" max="3075" width="1.625" style="140" bestFit="1" customWidth="1"/>
    <col min="3076" max="3076" width="0.875" style="140" bestFit="1" customWidth="1"/>
    <col min="3077" max="3077" width="1.625" style="140" bestFit="1" customWidth="1"/>
    <col min="3078" max="3078" width="2.25" style="140" bestFit="1" customWidth="1"/>
    <col min="3079" max="3079" width="10" style="140" bestFit="1" customWidth="1"/>
    <col min="3080" max="3080" width="2.5" style="140" bestFit="1" customWidth="1"/>
    <col min="3081" max="3081" width="4.875" style="140" bestFit="1" customWidth="1"/>
    <col min="3082" max="3082" width="2.5" style="140" bestFit="1" customWidth="1"/>
    <col min="3083" max="3083" width="1.625" style="140" bestFit="1" customWidth="1"/>
    <col min="3084" max="3084" width="0.875" style="140" bestFit="1" customWidth="1"/>
    <col min="3085" max="3086" width="2.5" style="140" bestFit="1" customWidth="1"/>
    <col min="3087" max="3087" width="1.625" style="140" bestFit="1" customWidth="1"/>
    <col min="3088" max="3088" width="0.875" style="140" bestFit="1" customWidth="1"/>
    <col min="3089" max="3089" width="3.25" style="140" bestFit="1" customWidth="1"/>
    <col min="3090" max="3090" width="1.625" style="140" bestFit="1" customWidth="1"/>
    <col min="3091" max="3093" width="0.875" style="140" bestFit="1" customWidth="1"/>
    <col min="3094" max="3094" width="1.625" style="140" bestFit="1" customWidth="1"/>
    <col min="3095" max="3095" width="0.875" style="140" bestFit="1" customWidth="1"/>
    <col min="3096" max="3096" width="3.25" style="140" bestFit="1" customWidth="1"/>
    <col min="3097" max="3097" width="0.875" style="140" bestFit="1" customWidth="1"/>
    <col min="3098" max="3098" width="1.625" style="140" bestFit="1" customWidth="1"/>
    <col min="3099" max="3099" width="0.875" style="140" bestFit="1" customWidth="1"/>
    <col min="3100" max="3100" width="1.625" style="140" bestFit="1" customWidth="1"/>
    <col min="3101" max="3102" width="0.875" style="140" bestFit="1" customWidth="1"/>
    <col min="3103" max="3104" width="1.625" style="140" bestFit="1" customWidth="1"/>
    <col min="3105" max="3105" width="0.875" style="140" bestFit="1" customWidth="1"/>
    <col min="3106" max="3106" width="2.5" style="140" bestFit="1" customWidth="1"/>
    <col min="3107" max="3108" width="1.625" style="140" bestFit="1" customWidth="1"/>
    <col min="3109" max="3109" width="2.5" style="140" bestFit="1" customWidth="1"/>
    <col min="3110" max="3110" width="8.25" style="140" bestFit="1" customWidth="1"/>
    <col min="3111" max="3328" width="8.75" style="140"/>
    <col min="3329" max="3329" width="4.125" style="140" bestFit="1" customWidth="1"/>
    <col min="3330" max="3331" width="1.625" style="140" bestFit="1" customWidth="1"/>
    <col min="3332" max="3332" width="0.875" style="140" bestFit="1" customWidth="1"/>
    <col min="3333" max="3333" width="1.625" style="140" bestFit="1" customWidth="1"/>
    <col min="3334" max="3334" width="2.25" style="140" bestFit="1" customWidth="1"/>
    <col min="3335" max="3335" width="10" style="140" bestFit="1" customWidth="1"/>
    <col min="3336" max="3336" width="2.5" style="140" bestFit="1" customWidth="1"/>
    <col min="3337" max="3337" width="4.875" style="140" bestFit="1" customWidth="1"/>
    <col min="3338" max="3338" width="2.5" style="140" bestFit="1" customWidth="1"/>
    <col min="3339" max="3339" width="1.625" style="140" bestFit="1" customWidth="1"/>
    <col min="3340" max="3340" width="0.875" style="140" bestFit="1" customWidth="1"/>
    <col min="3341" max="3342" width="2.5" style="140" bestFit="1" customWidth="1"/>
    <col min="3343" max="3343" width="1.625" style="140" bestFit="1" customWidth="1"/>
    <col min="3344" max="3344" width="0.875" style="140" bestFit="1" customWidth="1"/>
    <col min="3345" max="3345" width="3.25" style="140" bestFit="1" customWidth="1"/>
    <col min="3346" max="3346" width="1.625" style="140" bestFit="1" customWidth="1"/>
    <col min="3347" max="3349" width="0.875" style="140" bestFit="1" customWidth="1"/>
    <col min="3350" max="3350" width="1.625" style="140" bestFit="1" customWidth="1"/>
    <col min="3351" max="3351" width="0.875" style="140" bestFit="1" customWidth="1"/>
    <col min="3352" max="3352" width="3.25" style="140" bestFit="1" customWidth="1"/>
    <col min="3353" max="3353" width="0.875" style="140" bestFit="1" customWidth="1"/>
    <col min="3354" max="3354" width="1.625" style="140" bestFit="1" customWidth="1"/>
    <col min="3355" max="3355" width="0.875" style="140" bestFit="1" customWidth="1"/>
    <col min="3356" max="3356" width="1.625" style="140" bestFit="1" customWidth="1"/>
    <col min="3357" max="3358" width="0.875" style="140" bestFit="1" customWidth="1"/>
    <col min="3359" max="3360" width="1.625" style="140" bestFit="1" customWidth="1"/>
    <col min="3361" max="3361" width="0.875" style="140" bestFit="1" customWidth="1"/>
    <col min="3362" max="3362" width="2.5" style="140" bestFit="1" customWidth="1"/>
    <col min="3363" max="3364" width="1.625" style="140" bestFit="1" customWidth="1"/>
    <col min="3365" max="3365" width="2.5" style="140" bestFit="1" customWidth="1"/>
    <col min="3366" max="3366" width="8.25" style="140" bestFit="1" customWidth="1"/>
    <col min="3367" max="3584" width="8.75" style="140"/>
    <col min="3585" max="3585" width="4.125" style="140" bestFit="1" customWidth="1"/>
    <col min="3586" max="3587" width="1.625" style="140" bestFit="1" customWidth="1"/>
    <col min="3588" max="3588" width="0.875" style="140" bestFit="1" customWidth="1"/>
    <col min="3589" max="3589" width="1.625" style="140" bestFit="1" customWidth="1"/>
    <col min="3590" max="3590" width="2.25" style="140" bestFit="1" customWidth="1"/>
    <col min="3591" max="3591" width="10" style="140" bestFit="1" customWidth="1"/>
    <col min="3592" max="3592" width="2.5" style="140" bestFit="1" customWidth="1"/>
    <col min="3593" max="3593" width="4.875" style="140" bestFit="1" customWidth="1"/>
    <col min="3594" max="3594" width="2.5" style="140" bestFit="1" customWidth="1"/>
    <col min="3595" max="3595" width="1.625" style="140" bestFit="1" customWidth="1"/>
    <col min="3596" max="3596" width="0.875" style="140" bestFit="1" customWidth="1"/>
    <col min="3597" max="3598" width="2.5" style="140" bestFit="1" customWidth="1"/>
    <col min="3599" max="3599" width="1.625" style="140" bestFit="1" customWidth="1"/>
    <col min="3600" max="3600" width="0.875" style="140" bestFit="1" customWidth="1"/>
    <col min="3601" max="3601" width="3.25" style="140" bestFit="1" customWidth="1"/>
    <col min="3602" max="3602" width="1.625" style="140" bestFit="1" customWidth="1"/>
    <col min="3603" max="3605" width="0.875" style="140" bestFit="1" customWidth="1"/>
    <col min="3606" max="3606" width="1.625" style="140" bestFit="1" customWidth="1"/>
    <col min="3607" max="3607" width="0.875" style="140" bestFit="1" customWidth="1"/>
    <col min="3608" max="3608" width="3.25" style="140" bestFit="1" customWidth="1"/>
    <col min="3609" max="3609" width="0.875" style="140" bestFit="1" customWidth="1"/>
    <col min="3610" max="3610" width="1.625" style="140" bestFit="1" customWidth="1"/>
    <col min="3611" max="3611" width="0.875" style="140" bestFit="1" customWidth="1"/>
    <col min="3612" max="3612" width="1.625" style="140" bestFit="1" customWidth="1"/>
    <col min="3613" max="3614" width="0.875" style="140" bestFit="1" customWidth="1"/>
    <col min="3615" max="3616" width="1.625" style="140" bestFit="1" customWidth="1"/>
    <col min="3617" max="3617" width="0.875" style="140" bestFit="1" customWidth="1"/>
    <col min="3618" max="3618" width="2.5" style="140" bestFit="1" customWidth="1"/>
    <col min="3619" max="3620" width="1.625" style="140" bestFit="1" customWidth="1"/>
    <col min="3621" max="3621" width="2.5" style="140" bestFit="1" customWidth="1"/>
    <col min="3622" max="3622" width="8.25" style="140" bestFit="1" customWidth="1"/>
    <col min="3623" max="3840" width="8.75" style="140"/>
    <col min="3841" max="3841" width="4.125" style="140" bestFit="1" customWidth="1"/>
    <col min="3842" max="3843" width="1.625" style="140" bestFit="1" customWidth="1"/>
    <col min="3844" max="3844" width="0.875" style="140" bestFit="1" customWidth="1"/>
    <col min="3845" max="3845" width="1.625" style="140" bestFit="1" customWidth="1"/>
    <col min="3846" max="3846" width="2.25" style="140" bestFit="1" customWidth="1"/>
    <col min="3847" max="3847" width="10" style="140" bestFit="1" customWidth="1"/>
    <col min="3848" max="3848" width="2.5" style="140" bestFit="1" customWidth="1"/>
    <col min="3849" max="3849" width="4.875" style="140" bestFit="1" customWidth="1"/>
    <col min="3850" max="3850" width="2.5" style="140" bestFit="1" customWidth="1"/>
    <col min="3851" max="3851" width="1.625" style="140" bestFit="1" customWidth="1"/>
    <col min="3852" max="3852" width="0.875" style="140" bestFit="1" customWidth="1"/>
    <col min="3853" max="3854" width="2.5" style="140" bestFit="1" customWidth="1"/>
    <col min="3855" max="3855" width="1.625" style="140" bestFit="1" customWidth="1"/>
    <col min="3856" max="3856" width="0.875" style="140" bestFit="1" customWidth="1"/>
    <col min="3857" max="3857" width="3.25" style="140" bestFit="1" customWidth="1"/>
    <col min="3858" max="3858" width="1.625" style="140" bestFit="1" customWidth="1"/>
    <col min="3859" max="3861" width="0.875" style="140" bestFit="1" customWidth="1"/>
    <col min="3862" max="3862" width="1.625" style="140" bestFit="1" customWidth="1"/>
    <col min="3863" max="3863" width="0.875" style="140" bestFit="1" customWidth="1"/>
    <col min="3864" max="3864" width="3.25" style="140" bestFit="1" customWidth="1"/>
    <col min="3865" max="3865" width="0.875" style="140" bestFit="1" customWidth="1"/>
    <col min="3866" max="3866" width="1.625" style="140" bestFit="1" customWidth="1"/>
    <col min="3867" max="3867" width="0.875" style="140" bestFit="1" customWidth="1"/>
    <col min="3868" max="3868" width="1.625" style="140" bestFit="1" customWidth="1"/>
    <col min="3869" max="3870" width="0.875" style="140" bestFit="1" customWidth="1"/>
    <col min="3871" max="3872" width="1.625" style="140" bestFit="1" customWidth="1"/>
    <col min="3873" max="3873" width="0.875" style="140" bestFit="1" customWidth="1"/>
    <col min="3874" max="3874" width="2.5" style="140" bestFit="1" customWidth="1"/>
    <col min="3875" max="3876" width="1.625" style="140" bestFit="1" customWidth="1"/>
    <col min="3877" max="3877" width="2.5" style="140" bestFit="1" customWidth="1"/>
    <col min="3878" max="3878" width="8.25" style="140" bestFit="1" customWidth="1"/>
    <col min="3879" max="4096" width="8.75" style="140"/>
    <col min="4097" max="4097" width="4.125" style="140" bestFit="1" customWidth="1"/>
    <col min="4098" max="4099" width="1.625" style="140" bestFit="1" customWidth="1"/>
    <col min="4100" max="4100" width="0.875" style="140" bestFit="1" customWidth="1"/>
    <col min="4101" max="4101" width="1.625" style="140" bestFit="1" customWidth="1"/>
    <col min="4102" max="4102" width="2.25" style="140" bestFit="1" customWidth="1"/>
    <col min="4103" max="4103" width="10" style="140" bestFit="1" customWidth="1"/>
    <col min="4104" max="4104" width="2.5" style="140" bestFit="1" customWidth="1"/>
    <col min="4105" max="4105" width="4.875" style="140" bestFit="1" customWidth="1"/>
    <col min="4106" max="4106" width="2.5" style="140" bestFit="1" customWidth="1"/>
    <col min="4107" max="4107" width="1.625" style="140" bestFit="1" customWidth="1"/>
    <col min="4108" max="4108" width="0.875" style="140" bestFit="1" customWidth="1"/>
    <col min="4109" max="4110" width="2.5" style="140" bestFit="1" customWidth="1"/>
    <col min="4111" max="4111" width="1.625" style="140" bestFit="1" customWidth="1"/>
    <col min="4112" max="4112" width="0.875" style="140" bestFit="1" customWidth="1"/>
    <col min="4113" max="4113" width="3.25" style="140" bestFit="1" customWidth="1"/>
    <col min="4114" max="4114" width="1.625" style="140" bestFit="1" customWidth="1"/>
    <col min="4115" max="4117" width="0.875" style="140" bestFit="1" customWidth="1"/>
    <col min="4118" max="4118" width="1.625" style="140" bestFit="1" customWidth="1"/>
    <col min="4119" max="4119" width="0.875" style="140" bestFit="1" customWidth="1"/>
    <col min="4120" max="4120" width="3.25" style="140" bestFit="1" customWidth="1"/>
    <col min="4121" max="4121" width="0.875" style="140" bestFit="1" customWidth="1"/>
    <col min="4122" max="4122" width="1.625" style="140" bestFit="1" customWidth="1"/>
    <col min="4123" max="4123" width="0.875" style="140" bestFit="1" customWidth="1"/>
    <col min="4124" max="4124" width="1.625" style="140" bestFit="1" customWidth="1"/>
    <col min="4125" max="4126" width="0.875" style="140" bestFit="1" customWidth="1"/>
    <col min="4127" max="4128" width="1.625" style="140" bestFit="1" customWidth="1"/>
    <col min="4129" max="4129" width="0.875" style="140" bestFit="1" customWidth="1"/>
    <col min="4130" max="4130" width="2.5" style="140" bestFit="1" customWidth="1"/>
    <col min="4131" max="4132" width="1.625" style="140" bestFit="1" customWidth="1"/>
    <col min="4133" max="4133" width="2.5" style="140" bestFit="1" customWidth="1"/>
    <col min="4134" max="4134" width="8.25" style="140" bestFit="1" customWidth="1"/>
    <col min="4135" max="4352" width="8.75" style="140"/>
    <col min="4353" max="4353" width="4.125" style="140" bestFit="1" customWidth="1"/>
    <col min="4354" max="4355" width="1.625" style="140" bestFit="1" customWidth="1"/>
    <col min="4356" max="4356" width="0.875" style="140" bestFit="1" customWidth="1"/>
    <col min="4357" max="4357" width="1.625" style="140" bestFit="1" customWidth="1"/>
    <col min="4358" max="4358" width="2.25" style="140" bestFit="1" customWidth="1"/>
    <col min="4359" max="4359" width="10" style="140" bestFit="1" customWidth="1"/>
    <col min="4360" max="4360" width="2.5" style="140" bestFit="1" customWidth="1"/>
    <col min="4361" max="4361" width="4.875" style="140" bestFit="1" customWidth="1"/>
    <col min="4362" max="4362" width="2.5" style="140" bestFit="1" customWidth="1"/>
    <col min="4363" max="4363" width="1.625" style="140" bestFit="1" customWidth="1"/>
    <col min="4364" max="4364" width="0.875" style="140" bestFit="1" customWidth="1"/>
    <col min="4365" max="4366" width="2.5" style="140" bestFit="1" customWidth="1"/>
    <col min="4367" max="4367" width="1.625" style="140" bestFit="1" customWidth="1"/>
    <col min="4368" max="4368" width="0.875" style="140" bestFit="1" customWidth="1"/>
    <col min="4369" max="4369" width="3.25" style="140" bestFit="1" customWidth="1"/>
    <col min="4370" max="4370" width="1.625" style="140" bestFit="1" customWidth="1"/>
    <col min="4371" max="4373" width="0.875" style="140" bestFit="1" customWidth="1"/>
    <col min="4374" max="4374" width="1.625" style="140" bestFit="1" customWidth="1"/>
    <col min="4375" max="4375" width="0.875" style="140" bestFit="1" customWidth="1"/>
    <col min="4376" max="4376" width="3.25" style="140" bestFit="1" customWidth="1"/>
    <col min="4377" max="4377" width="0.875" style="140" bestFit="1" customWidth="1"/>
    <col min="4378" max="4378" width="1.625" style="140" bestFit="1" customWidth="1"/>
    <col min="4379" max="4379" width="0.875" style="140" bestFit="1" customWidth="1"/>
    <col min="4380" max="4380" width="1.625" style="140" bestFit="1" customWidth="1"/>
    <col min="4381" max="4382" width="0.875" style="140" bestFit="1" customWidth="1"/>
    <col min="4383" max="4384" width="1.625" style="140" bestFit="1" customWidth="1"/>
    <col min="4385" max="4385" width="0.875" style="140" bestFit="1" customWidth="1"/>
    <col min="4386" max="4386" width="2.5" style="140" bestFit="1" customWidth="1"/>
    <col min="4387" max="4388" width="1.625" style="140" bestFit="1" customWidth="1"/>
    <col min="4389" max="4389" width="2.5" style="140" bestFit="1" customWidth="1"/>
    <col min="4390" max="4390" width="8.25" style="140" bestFit="1" customWidth="1"/>
    <col min="4391" max="4608" width="8.75" style="140"/>
    <col min="4609" max="4609" width="4.125" style="140" bestFit="1" customWidth="1"/>
    <col min="4610" max="4611" width="1.625" style="140" bestFit="1" customWidth="1"/>
    <col min="4612" max="4612" width="0.875" style="140" bestFit="1" customWidth="1"/>
    <col min="4613" max="4613" width="1.625" style="140" bestFit="1" customWidth="1"/>
    <col min="4614" max="4614" width="2.25" style="140" bestFit="1" customWidth="1"/>
    <col min="4615" max="4615" width="10" style="140" bestFit="1" customWidth="1"/>
    <col min="4616" max="4616" width="2.5" style="140" bestFit="1" customWidth="1"/>
    <col min="4617" max="4617" width="4.875" style="140" bestFit="1" customWidth="1"/>
    <col min="4618" max="4618" width="2.5" style="140" bestFit="1" customWidth="1"/>
    <col min="4619" max="4619" width="1.625" style="140" bestFit="1" customWidth="1"/>
    <col min="4620" max="4620" width="0.875" style="140" bestFit="1" customWidth="1"/>
    <col min="4621" max="4622" width="2.5" style="140" bestFit="1" customWidth="1"/>
    <col min="4623" max="4623" width="1.625" style="140" bestFit="1" customWidth="1"/>
    <col min="4624" max="4624" width="0.875" style="140" bestFit="1" customWidth="1"/>
    <col min="4625" max="4625" width="3.25" style="140" bestFit="1" customWidth="1"/>
    <col min="4626" max="4626" width="1.625" style="140" bestFit="1" customWidth="1"/>
    <col min="4627" max="4629" width="0.875" style="140" bestFit="1" customWidth="1"/>
    <col min="4630" max="4630" width="1.625" style="140" bestFit="1" customWidth="1"/>
    <col min="4631" max="4631" width="0.875" style="140" bestFit="1" customWidth="1"/>
    <col min="4632" max="4632" width="3.25" style="140" bestFit="1" customWidth="1"/>
    <col min="4633" max="4633" width="0.875" style="140" bestFit="1" customWidth="1"/>
    <col min="4634" max="4634" width="1.625" style="140" bestFit="1" customWidth="1"/>
    <col min="4635" max="4635" width="0.875" style="140" bestFit="1" customWidth="1"/>
    <col min="4636" max="4636" width="1.625" style="140" bestFit="1" customWidth="1"/>
    <col min="4637" max="4638" width="0.875" style="140" bestFit="1" customWidth="1"/>
    <col min="4639" max="4640" width="1.625" style="140" bestFit="1" customWidth="1"/>
    <col min="4641" max="4641" width="0.875" style="140" bestFit="1" customWidth="1"/>
    <col min="4642" max="4642" width="2.5" style="140" bestFit="1" customWidth="1"/>
    <col min="4643" max="4644" width="1.625" style="140" bestFit="1" customWidth="1"/>
    <col min="4645" max="4645" width="2.5" style="140" bestFit="1" customWidth="1"/>
    <col min="4646" max="4646" width="8.25" style="140" bestFit="1" customWidth="1"/>
    <col min="4647" max="4864" width="8.75" style="140"/>
    <col min="4865" max="4865" width="4.125" style="140" bestFit="1" customWidth="1"/>
    <col min="4866" max="4867" width="1.625" style="140" bestFit="1" customWidth="1"/>
    <col min="4868" max="4868" width="0.875" style="140" bestFit="1" customWidth="1"/>
    <col min="4869" max="4869" width="1.625" style="140" bestFit="1" customWidth="1"/>
    <col min="4870" max="4870" width="2.25" style="140" bestFit="1" customWidth="1"/>
    <col min="4871" max="4871" width="10" style="140" bestFit="1" customWidth="1"/>
    <col min="4872" max="4872" width="2.5" style="140" bestFit="1" customWidth="1"/>
    <col min="4873" max="4873" width="4.875" style="140" bestFit="1" customWidth="1"/>
    <col min="4874" max="4874" width="2.5" style="140" bestFit="1" customWidth="1"/>
    <col min="4875" max="4875" width="1.625" style="140" bestFit="1" customWidth="1"/>
    <col min="4876" max="4876" width="0.875" style="140" bestFit="1" customWidth="1"/>
    <col min="4877" max="4878" width="2.5" style="140" bestFit="1" customWidth="1"/>
    <col min="4879" max="4879" width="1.625" style="140" bestFit="1" customWidth="1"/>
    <col min="4880" max="4880" width="0.875" style="140" bestFit="1" customWidth="1"/>
    <col min="4881" max="4881" width="3.25" style="140" bestFit="1" customWidth="1"/>
    <col min="4882" max="4882" width="1.625" style="140" bestFit="1" customWidth="1"/>
    <col min="4883" max="4885" width="0.875" style="140" bestFit="1" customWidth="1"/>
    <col min="4886" max="4886" width="1.625" style="140" bestFit="1" customWidth="1"/>
    <col min="4887" max="4887" width="0.875" style="140" bestFit="1" customWidth="1"/>
    <col min="4888" max="4888" width="3.25" style="140" bestFit="1" customWidth="1"/>
    <col min="4889" max="4889" width="0.875" style="140" bestFit="1" customWidth="1"/>
    <col min="4890" max="4890" width="1.625" style="140" bestFit="1" customWidth="1"/>
    <col min="4891" max="4891" width="0.875" style="140" bestFit="1" customWidth="1"/>
    <col min="4892" max="4892" width="1.625" style="140" bestFit="1" customWidth="1"/>
    <col min="4893" max="4894" width="0.875" style="140" bestFit="1" customWidth="1"/>
    <col min="4895" max="4896" width="1.625" style="140" bestFit="1" customWidth="1"/>
    <col min="4897" max="4897" width="0.875" style="140" bestFit="1" customWidth="1"/>
    <col min="4898" max="4898" width="2.5" style="140" bestFit="1" customWidth="1"/>
    <col min="4899" max="4900" width="1.625" style="140" bestFit="1" customWidth="1"/>
    <col min="4901" max="4901" width="2.5" style="140" bestFit="1" customWidth="1"/>
    <col min="4902" max="4902" width="8.25" style="140" bestFit="1" customWidth="1"/>
    <col min="4903" max="5120" width="8.75" style="140"/>
    <col min="5121" max="5121" width="4.125" style="140" bestFit="1" customWidth="1"/>
    <col min="5122" max="5123" width="1.625" style="140" bestFit="1" customWidth="1"/>
    <col min="5124" max="5124" width="0.875" style="140" bestFit="1" customWidth="1"/>
    <col min="5125" max="5125" width="1.625" style="140" bestFit="1" customWidth="1"/>
    <col min="5126" max="5126" width="2.25" style="140" bestFit="1" customWidth="1"/>
    <col min="5127" max="5127" width="10" style="140" bestFit="1" customWidth="1"/>
    <col min="5128" max="5128" width="2.5" style="140" bestFit="1" customWidth="1"/>
    <col min="5129" max="5129" width="4.875" style="140" bestFit="1" customWidth="1"/>
    <col min="5130" max="5130" width="2.5" style="140" bestFit="1" customWidth="1"/>
    <col min="5131" max="5131" width="1.625" style="140" bestFit="1" customWidth="1"/>
    <col min="5132" max="5132" width="0.875" style="140" bestFit="1" customWidth="1"/>
    <col min="5133" max="5134" width="2.5" style="140" bestFit="1" customWidth="1"/>
    <col min="5135" max="5135" width="1.625" style="140" bestFit="1" customWidth="1"/>
    <col min="5136" max="5136" width="0.875" style="140" bestFit="1" customWidth="1"/>
    <col min="5137" max="5137" width="3.25" style="140" bestFit="1" customWidth="1"/>
    <col min="5138" max="5138" width="1.625" style="140" bestFit="1" customWidth="1"/>
    <col min="5139" max="5141" width="0.875" style="140" bestFit="1" customWidth="1"/>
    <col min="5142" max="5142" width="1.625" style="140" bestFit="1" customWidth="1"/>
    <col min="5143" max="5143" width="0.875" style="140" bestFit="1" customWidth="1"/>
    <col min="5144" max="5144" width="3.25" style="140" bestFit="1" customWidth="1"/>
    <col min="5145" max="5145" width="0.875" style="140" bestFit="1" customWidth="1"/>
    <col min="5146" max="5146" width="1.625" style="140" bestFit="1" customWidth="1"/>
    <col min="5147" max="5147" width="0.875" style="140" bestFit="1" customWidth="1"/>
    <col min="5148" max="5148" width="1.625" style="140" bestFit="1" customWidth="1"/>
    <col min="5149" max="5150" width="0.875" style="140" bestFit="1" customWidth="1"/>
    <col min="5151" max="5152" width="1.625" style="140" bestFit="1" customWidth="1"/>
    <col min="5153" max="5153" width="0.875" style="140" bestFit="1" customWidth="1"/>
    <col min="5154" max="5154" width="2.5" style="140" bestFit="1" customWidth="1"/>
    <col min="5155" max="5156" width="1.625" style="140" bestFit="1" customWidth="1"/>
    <col min="5157" max="5157" width="2.5" style="140" bestFit="1" customWidth="1"/>
    <col min="5158" max="5158" width="8.25" style="140" bestFit="1" customWidth="1"/>
    <col min="5159" max="5376" width="8.75" style="140"/>
    <col min="5377" max="5377" width="4.125" style="140" bestFit="1" customWidth="1"/>
    <col min="5378" max="5379" width="1.625" style="140" bestFit="1" customWidth="1"/>
    <col min="5380" max="5380" width="0.875" style="140" bestFit="1" customWidth="1"/>
    <col min="5381" max="5381" width="1.625" style="140" bestFit="1" customWidth="1"/>
    <col min="5382" max="5382" width="2.25" style="140" bestFit="1" customWidth="1"/>
    <col min="5383" max="5383" width="10" style="140" bestFit="1" customWidth="1"/>
    <col min="5384" max="5384" width="2.5" style="140" bestFit="1" customWidth="1"/>
    <col min="5385" max="5385" width="4.875" style="140" bestFit="1" customWidth="1"/>
    <col min="5386" max="5386" width="2.5" style="140" bestFit="1" customWidth="1"/>
    <col min="5387" max="5387" width="1.625" style="140" bestFit="1" customWidth="1"/>
    <col min="5388" max="5388" width="0.875" style="140" bestFit="1" customWidth="1"/>
    <col min="5389" max="5390" width="2.5" style="140" bestFit="1" customWidth="1"/>
    <col min="5391" max="5391" width="1.625" style="140" bestFit="1" customWidth="1"/>
    <col min="5392" max="5392" width="0.875" style="140" bestFit="1" customWidth="1"/>
    <col min="5393" max="5393" width="3.25" style="140" bestFit="1" customWidth="1"/>
    <col min="5394" max="5394" width="1.625" style="140" bestFit="1" customWidth="1"/>
    <col min="5395" max="5397" width="0.875" style="140" bestFit="1" customWidth="1"/>
    <col min="5398" max="5398" width="1.625" style="140" bestFit="1" customWidth="1"/>
    <col min="5399" max="5399" width="0.875" style="140" bestFit="1" customWidth="1"/>
    <col min="5400" max="5400" width="3.25" style="140" bestFit="1" customWidth="1"/>
    <col min="5401" max="5401" width="0.875" style="140" bestFit="1" customWidth="1"/>
    <col min="5402" max="5402" width="1.625" style="140" bestFit="1" customWidth="1"/>
    <col min="5403" max="5403" width="0.875" style="140" bestFit="1" customWidth="1"/>
    <col min="5404" max="5404" width="1.625" style="140" bestFit="1" customWidth="1"/>
    <col min="5405" max="5406" width="0.875" style="140" bestFit="1" customWidth="1"/>
    <col min="5407" max="5408" width="1.625" style="140" bestFit="1" customWidth="1"/>
    <col min="5409" max="5409" width="0.875" style="140" bestFit="1" customWidth="1"/>
    <col min="5410" max="5410" width="2.5" style="140" bestFit="1" customWidth="1"/>
    <col min="5411" max="5412" width="1.625" style="140" bestFit="1" customWidth="1"/>
    <col min="5413" max="5413" width="2.5" style="140" bestFit="1" customWidth="1"/>
    <col min="5414" max="5414" width="8.25" style="140" bestFit="1" customWidth="1"/>
    <col min="5415" max="5632" width="8.75" style="140"/>
    <col min="5633" max="5633" width="4.125" style="140" bestFit="1" customWidth="1"/>
    <col min="5634" max="5635" width="1.625" style="140" bestFit="1" customWidth="1"/>
    <col min="5636" max="5636" width="0.875" style="140" bestFit="1" customWidth="1"/>
    <col min="5637" max="5637" width="1.625" style="140" bestFit="1" customWidth="1"/>
    <col min="5638" max="5638" width="2.25" style="140" bestFit="1" customWidth="1"/>
    <col min="5639" max="5639" width="10" style="140" bestFit="1" customWidth="1"/>
    <col min="5640" max="5640" width="2.5" style="140" bestFit="1" customWidth="1"/>
    <col min="5641" max="5641" width="4.875" style="140" bestFit="1" customWidth="1"/>
    <col min="5642" max="5642" width="2.5" style="140" bestFit="1" customWidth="1"/>
    <col min="5643" max="5643" width="1.625" style="140" bestFit="1" customWidth="1"/>
    <col min="5644" max="5644" width="0.875" style="140" bestFit="1" customWidth="1"/>
    <col min="5645" max="5646" width="2.5" style="140" bestFit="1" customWidth="1"/>
    <col min="5647" max="5647" width="1.625" style="140" bestFit="1" customWidth="1"/>
    <col min="5648" max="5648" width="0.875" style="140" bestFit="1" customWidth="1"/>
    <col min="5649" max="5649" width="3.25" style="140" bestFit="1" customWidth="1"/>
    <col min="5650" max="5650" width="1.625" style="140" bestFit="1" customWidth="1"/>
    <col min="5651" max="5653" width="0.875" style="140" bestFit="1" customWidth="1"/>
    <col min="5654" max="5654" width="1.625" style="140" bestFit="1" customWidth="1"/>
    <col min="5655" max="5655" width="0.875" style="140" bestFit="1" customWidth="1"/>
    <col min="5656" max="5656" width="3.25" style="140" bestFit="1" customWidth="1"/>
    <col min="5657" max="5657" width="0.875" style="140" bestFit="1" customWidth="1"/>
    <col min="5658" max="5658" width="1.625" style="140" bestFit="1" customWidth="1"/>
    <col min="5659" max="5659" width="0.875" style="140" bestFit="1" customWidth="1"/>
    <col min="5660" max="5660" width="1.625" style="140" bestFit="1" customWidth="1"/>
    <col min="5661" max="5662" width="0.875" style="140" bestFit="1" customWidth="1"/>
    <col min="5663" max="5664" width="1.625" style="140" bestFit="1" customWidth="1"/>
    <col min="5665" max="5665" width="0.875" style="140" bestFit="1" customWidth="1"/>
    <col min="5666" max="5666" width="2.5" style="140" bestFit="1" customWidth="1"/>
    <col min="5667" max="5668" width="1.625" style="140" bestFit="1" customWidth="1"/>
    <col min="5669" max="5669" width="2.5" style="140" bestFit="1" customWidth="1"/>
    <col min="5670" max="5670" width="8.25" style="140" bestFit="1" customWidth="1"/>
    <col min="5671" max="5888" width="8.75" style="140"/>
    <col min="5889" max="5889" width="4.125" style="140" bestFit="1" customWidth="1"/>
    <col min="5890" max="5891" width="1.625" style="140" bestFit="1" customWidth="1"/>
    <col min="5892" max="5892" width="0.875" style="140" bestFit="1" customWidth="1"/>
    <col min="5893" max="5893" width="1.625" style="140" bestFit="1" customWidth="1"/>
    <col min="5894" max="5894" width="2.25" style="140" bestFit="1" customWidth="1"/>
    <col min="5895" max="5895" width="10" style="140" bestFit="1" customWidth="1"/>
    <col min="5896" max="5896" width="2.5" style="140" bestFit="1" customWidth="1"/>
    <col min="5897" max="5897" width="4.875" style="140" bestFit="1" customWidth="1"/>
    <col min="5898" max="5898" width="2.5" style="140" bestFit="1" customWidth="1"/>
    <col min="5899" max="5899" width="1.625" style="140" bestFit="1" customWidth="1"/>
    <col min="5900" max="5900" width="0.875" style="140" bestFit="1" customWidth="1"/>
    <col min="5901" max="5902" width="2.5" style="140" bestFit="1" customWidth="1"/>
    <col min="5903" max="5903" width="1.625" style="140" bestFit="1" customWidth="1"/>
    <col min="5904" max="5904" width="0.875" style="140" bestFit="1" customWidth="1"/>
    <col min="5905" max="5905" width="3.25" style="140" bestFit="1" customWidth="1"/>
    <col min="5906" max="5906" width="1.625" style="140" bestFit="1" customWidth="1"/>
    <col min="5907" max="5909" width="0.875" style="140" bestFit="1" customWidth="1"/>
    <col min="5910" max="5910" width="1.625" style="140" bestFit="1" customWidth="1"/>
    <col min="5911" max="5911" width="0.875" style="140" bestFit="1" customWidth="1"/>
    <col min="5912" max="5912" width="3.25" style="140" bestFit="1" customWidth="1"/>
    <col min="5913" max="5913" width="0.875" style="140" bestFit="1" customWidth="1"/>
    <col min="5914" max="5914" width="1.625" style="140" bestFit="1" customWidth="1"/>
    <col min="5915" max="5915" width="0.875" style="140" bestFit="1" customWidth="1"/>
    <col min="5916" max="5916" width="1.625" style="140" bestFit="1" customWidth="1"/>
    <col min="5917" max="5918" width="0.875" style="140" bestFit="1" customWidth="1"/>
    <col min="5919" max="5920" width="1.625" style="140" bestFit="1" customWidth="1"/>
    <col min="5921" max="5921" width="0.875" style="140" bestFit="1" customWidth="1"/>
    <col min="5922" max="5922" width="2.5" style="140" bestFit="1" customWidth="1"/>
    <col min="5923" max="5924" width="1.625" style="140" bestFit="1" customWidth="1"/>
    <col min="5925" max="5925" width="2.5" style="140" bestFit="1" customWidth="1"/>
    <col min="5926" max="5926" width="8.25" style="140" bestFit="1" customWidth="1"/>
    <col min="5927" max="6144" width="8.75" style="140"/>
    <col min="6145" max="6145" width="4.125" style="140" bestFit="1" customWidth="1"/>
    <col min="6146" max="6147" width="1.625" style="140" bestFit="1" customWidth="1"/>
    <col min="6148" max="6148" width="0.875" style="140" bestFit="1" customWidth="1"/>
    <col min="6149" max="6149" width="1.625" style="140" bestFit="1" customWidth="1"/>
    <col min="6150" max="6150" width="2.25" style="140" bestFit="1" customWidth="1"/>
    <col min="6151" max="6151" width="10" style="140" bestFit="1" customWidth="1"/>
    <col min="6152" max="6152" width="2.5" style="140" bestFit="1" customWidth="1"/>
    <col min="6153" max="6153" width="4.875" style="140" bestFit="1" customWidth="1"/>
    <col min="6154" max="6154" width="2.5" style="140" bestFit="1" customWidth="1"/>
    <col min="6155" max="6155" width="1.625" style="140" bestFit="1" customWidth="1"/>
    <col min="6156" max="6156" width="0.875" style="140" bestFit="1" customWidth="1"/>
    <col min="6157" max="6158" width="2.5" style="140" bestFit="1" customWidth="1"/>
    <col min="6159" max="6159" width="1.625" style="140" bestFit="1" customWidth="1"/>
    <col min="6160" max="6160" width="0.875" style="140" bestFit="1" customWidth="1"/>
    <col min="6161" max="6161" width="3.25" style="140" bestFit="1" customWidth="1"/>
    <col min="6162" max="6162" width="1.625" style="140" bestFit="1" customWidth="1"/>
    <col min="6163" max="6165" width="0.875" style="140" bestFit="1" customWidth="1"/>
    <col min="6166" max="6166" width="1.625" style="140" bestFit="1" customWidth="1"/>
    <col min="6167" max="6167" width="0.875" style="140" bestFit="1" customWidth="1"/>
    <col min="6168" max="6168" width="3.25" style="140" bestFit="1" customWidth="1"/>
    <col min="6169" max="6169" width="0.875" style="140" bestFit="1" customWidth="1"/>
    <col min="6170" max="6170" width="1.625" style="140" bestFit="1" customWidth="1"/>
    <col min="6171" max="6171" width="0.875" style="140" bestFit="1" customWidth="1"/>
    <col min="6172" max="6172" width="1.625" style="140" bestFit="1" customWidth="1"/>
    <col min="6173" max="6174" width="0.875" style="140" bestFit="1" customWidth="1"/>
    <col min="6175" max="6176" width="1.625" style="140" bestFit="1" customWidth="1"/>
    <col min="6177" max="6177" width="0.875" style="140" bestFit="1" customWidth="1"/>
    <col min="6178" max="6178" width="2.5" style="140" bestFit="1" customWidth="1"/>
    <col min="6179" max="6180" width="1.625" style="140" bestFit="1" customWidth="1"/>
    <col min="6181" max="6181" width="2.5" style="140" bestFit="1" customWidth="1"/>
    <col min="6182" max="6182" width="8.25" style="140" bestFit="1" customWidth="1"/>
    <col min="6183" max="6400" width="8.75" style="140"/>
    <col min="6401" max="6401" width="4.125" style="140" bestFit="1" customWidth="1"/>
    <col min="6402" max="6403" width="1.625" style="140" bestFit="1" customWidth="1"/>
    <col min="6404" max="6404" width="0.875" style="140" bestFit="1" customWidth="1"/>
    <col min="6405" max="6405" width="1.625" style="140" bestFit="1" customWidth="1"/>
    <col min="6406" max="6406" width="2.25" style="140" bestFit="1" customWidth="1"/>
    <col min="6407" max="6407" width="10" style="140" bestFit="1" customWidth="1"/>
    <col min="6408" max="6408" width="2.5" style="140" bestFit="1" customWidth="1"/>
    <col min="6409" max="6409" width="4.875" style="140" bestFit="1" customWidth="1"/>
    <col min="6410" max="6410" width="2.5" style="140" bestFit="1" customWidth="1"/>
    <col min="6411" max="6411" width="1.625" style="140" bestFit="1" customWidth="1"/>
    <col min="6412" max="6412" width="0.875" style="140" bestFit="1" customWidth="1"/>
    <col min="6413" max="6414" width="2.5" style="140" bestFit="1" customWidth="1"/>
    <col min="6415" max="6415" width="1.625" style="140" bestFit="1" customWidth="1"/>
    <col min="6416" max="6416" width="0.875" style="140" bestFit="1" customWidth="1"/>
    <col min="6417" max="6417" width="3.25" style="140" bestFit="1" customWidth="1"/>
    <col min="6418" max="6418" width="1.625" style="140" bestFit="1" customWidth="1"/>
    <col min="6419" max="6421" width="0.875" style="140" bestFit="1" customWidth="1"/>
    <col min="6422" max="6422" width="1.625" style="140" bestFit="1" customWidth="1"/>
    <col min="6423" max="6423" width="0.875" style="140" bestFit="1" customWidth="1"/>
    <col min="6424" max="6424" width="3.25" style="140" bestFit="1" customWidth="1"/>
    <col min="6425" max="6425" width="0.875" style="140" bestFit="1" customWidth="1"/>
    <col min="6426" max="6426" width="1.625" style="140" bestFit="1" customWidth="1"/>
    <col min="6427" max="6427" width="0.875" style="140" bestFit="1" customWidth="1"/>
    <col min="6428" max="6428" width="1.625" style="140" bestFit="1" customWidth="1"/>
    <col min="6429" max="6430" width="0.875" style="140" bestFit="1" customWidth="1"/>
    <col min="6431" max="6432" width="1.625" style="140" bestFit="1" customWidth="1"/>
    <col min="6433" max="6433" width="0.875" style="140" bestFit="1" customWidth="1"/>
    <col min="6434" max="6434" width="2.5" style="140" bestFit="1" customWidth="1"/>
    <col min="6435" max="6436" width="1.625" style="140" bestFit="1" customWidth="1"/>
    <col min="6437" max="6437" width="2.5" style="140" bestFit="1" customWidth="1"/>
    <col min="6438" max="6438" width="8.25" style="140" bestFit="1" customWidth="1"/>
    <col min="6439" max="6656" width="8.75" style="140"/>
    <col min="6657" max="6657" width="4.125" style="140" bestFit="1" customWidth="1"/>
    <col min="6658" max="6659" width="1.625" style="140" bestFit="1" customWidth="1"/>
    <col min="6660" max="6660" width="0.875" style="140" bestFit="1" customWidth="1"/>
    <col min="6661" max="6661" width="1.625" style="140" bestFit="1" customWidth="1"/>
    <col min="6662" max="6662" width="2.25" style="140" bestFit="1" customWidth="1"/>
    <col min="6663" max="6663" width="10" style="140" bestFit="1" customWidth="1"/>
    <col min="6664" max="6664" width="2.5" style="140" bestFit="1" customWidth="1"/>
    <col min="6665" max="6665" width="4.875" style="140" bestFit="1" customWidth="1"/>
    <col min="6666" max="6666" width="2.5" style="140" bestFit="1" customWidth="1"/>
    <col min="6667" max="6667" width="1.625" style="140" bestFit="1" customWidth="1"/>
    <col min="6668" max="6668" width="0.875" style="140" bestFit="1" customWidth="1"/>
    <col min="6669" max="6670" width="2.5" style="140" bestFit="1" customWidth="1"/>
    <col min="6671" max="6671" width="1.625" style="140" bestFit="1" customWidth="1"/>
    <col min="6672" max="6672" width="0.875" style="140" bestFit="1" customWidth="1"/>
    <col min="6673" max="6673" width="3.25" style="140" bestFit="1" customWidth="1"/>
    <col min="6674" max="6674" width="1.625" style="140" bestFit="1" customWidth="1"/>
    <col min="6675" max="6677" width="0.875" style="140" bestFit="1" customWidth="1"/>
    <col min="6678" max="6678" width="1.625" style="140" bestFit="1" customWidth="1"/>
    <col min="6679" max="6679" width="0.875" style="140" bestFit="1" customWidth="1"/>
    <col min="6680" max="6680" width="3.25" style="140" bestFit="1" customWidth="1"/>
    <col min="6681" max="6681" width="0.875" style="140" bestFit="1" customWidth="1"/>
    <col min="6682" max="6682" width="1.625" style="140" bestFit="1" customWidth="1"/>
    <col min="6683" max="6683" width="0.875" style="140" bestFit="1" customWidth="1"/>
    <col min="6684" max="6684" width="1.625" style="140" bestFit="1" customWidth="1"/>
    <col min="6685" max="6686" width="0.875" style="140" bestFit="1" customWidth="1"/>
    <col min="6687" max="6688" width="1.625" style="140" bestFit="1" customWidth="1"/>
    <col min="6689" max="6689" width="0.875" style="140" bestFit="1" customWidth="1"/>
    <col min="6690" max="6690" width="2.5" style="140" bestFit="1" customWidth="1"/>
    <col min="6691" max="6692" width="1.625" style="140" bestFit="1" customWidth="1"/>
    <col min="6693" max="6693" width="2.5" style="140" bestFit="1" customWidth="1"/>
    <col min="6694" max="6694" width="8.25" style="140" bestFit="1" customWidth="1"/>
    <col min="6695" max="6912" width="8.75" style="140"/>
    <col min="6913" max="6913" width="4.125" style="140" bestFit="1" customWidth="1"/>
    <col min="6914" max="6915" width="1.625" style="140" bestFit="1" customWidth="1"/>
    <col min="6916" max="6916" width="0.875" style="140" bestFit="1" customWidth="1"/>
    <col min="6917" max="6917" width="1.625" style="140" bestFit="1" customWidth="1"/>
    <col min="6918" max="6918" width="2.25" style="140" bestFit="1" customWidth="1"/>
    <col min="6919" max="6919" width="10" style="140" bestFit="1" customWidth="1"/>
    <col min="6920" max="6920" width="2.5" style="140" bestFit="1" customWidth="1"/>
    <col min="6921" max="6921" width="4.875" style="140" bestFit="1" customWidth="1"/>
    <col min="6922" max="6922" width="2.5" style="140" bestFit="1" customWidth="1"/>
    <col min="6923" max="6923" width="1.625" style="140" bestFit="1" customWidth="1"/>
    <col min="6924" max="6924" width="0.875" style="140" bestFit="1" customWidth="1"/>
    <col min="6925" max="6926" width="2.5" style="140" bestFit="1" customWidth="1"/>
    <col min="6927" max="6927" width="1.625" style="140" bestFit="1" customWidth="1"/>
    <col min="6928" max="6928" width="0.875" style="140" bestFit="1" customWidth="1"/>
    <col min="6929" max="6929" width="3.25" style="140" bestFit="1" customWidth="1"/>
    <col min="6930" max="6930" width="1.625" style="140" bestFit="1" customWidth="1"/>
    <col min="6931" max="6933" width="0.875" style="140" bestFit="1" customWidth="1"/>
    <col min="6934" max="6934" width="1.625" style="140" bestFit="1" customWidth="1"/>
    <col min="6935" max="6935" width="0.875" style="140" bestFit="1" customWidth="1"/>
    <col min="6936" max="6936" width="3.25" style="140" bestFit="1" customWidth="1"/>
    <col min="6937" max="6937" width="0.875" style="140" bestFit="1" customWidth="1"/>
    <col min="6938" max="6938" width="1.625" style="140" bestFit="1" customWidth="1"/>
    <col min="6939" max="6939" width="0.875" style="140" bestFit="1" customWidth="1"/>
    <col min="6940" max="6940" width="1.625" style="140" bestFit="1" customWidth="1"/>
    <col min="6941" max="6942" width="0.875" style="140" bestFit="1" customWidth="1"/>
    <col min="6943" max="6944" width="1.625" style="140" bestFit="1" customWidth="1"/>
    <col min="6945" max="6945" width="0.875" style="140" bestFit="1" customWidth="1"/>
    <col min="6946" max="6946" width="2.5" style="140" bestFit="1" customWidth="1"/>
    <col min="6947" max="6948" width="1.625" style="140" bestFit="1" customWidth="1"/>
    <col min="6949" max="6949" width="2.5" style="140" bestFit="1" customWidth="1"/>
    <col min="6950" max="6950" width="8.25" style="140" bestFit="1" customWidth="1"/>
    <col min="6951" max="7168" width="8.75" style="140"/>
    <col min="7169" max="7169" width="4.125" style="140" bestFit="1" customWidth="1"/>
    <col min="7170" max="7171" width="1.625" style="140" bestFit="1" customWidth="1"/>
    <col min="7172" max="7172" width="0.875" style="140" bestFit="1" customWidth="1"/>
    <col min="7173" max="7173" width="1.625" style="140" bestFit="1" customWidth="1"/>
    <col min="7174" max="7174" width="2.25" style="140" bestFit="1" customWidth="1"/>
    <col min="7175" max="7175" width="10" style="140" bestFit="1" customWidth="1"/>
    <col min="7176" max="7176" width="2.5" style="140" bestFit="1" customWidth="1"/>
    <col min="7177" max="7177" width="4.875" style="140" bestFit="1" customWidth="1"/>
    <col min="7178" max="7178" width="2.5" style="140" bestFit="1" customWidth="1"/>
    <col min="7179" max="7179" width="1.625" style="140" bestFit="1" customWidth="1"/>
    <col min="7180" max="7180" width="0.875" style="140" bestFit="1" customWidth="1"/>
    <col min="7181" max="7182" width="2.5" style="140" bestFit="1" customWidth="1"/>
    <col min="7183" max="7183" width="1.625" style="140" bestFit="1" customWidth="1"/>
    <col min="7184" max="7184" width="0.875" style="140" bestFit="1" customWidth="1"/>
    <col min="7185" max="7185" width="3.25" style="140" bestFit="1" customWidth="1"/>
    <col min="7186" max="7186" width="1.625" style="140" bestFit="1" customWidth="1"/>
    <col min="7187" max="7189" width="0.875" style="140" bestFit="1" customWidth="1"/>
    <col min="7190" max="7190" width="1.625" style="140" bestFit="1" customWidth="1"/>
    <col min="7191" max="7191" width="0.875" style="140" bestFit="1" customWidth="1"/>
    <col min="7192" max="7192" width="3.25" style="140" bestFit="1" customWidth="1"/>
    <col min="7193" max="7193" width="0.875" style="140" bestFit="1" customWidth="1"/>
    <col min="7194" max="7194" width="1.625" style="140" bestFit="1" customWidth="1"/>
    <col min="7195" max="7195" width="0.875" style="140" bestFit="1" customWidth="1"/>
    <col min="7196" max="7196" width="1.625" style="140" bestFit="1" customWidth="1"/>
    <col min="7197" max="7198" width="0.875" style="140" bestFit="1" customWidth="1"/>
    <col min="7199" max="7200" width="1.625" style="140" bestFit="1" customWidth="1"/>
    <col min="7201" max="7201" width="0.875" style="140" bestFit="1" customWidth="1"/>
    <col min="7202" max="7202" width="2.5" style="140" bestFit="1" customWidth="1"/>
    <col min="7203" max="7204" width="1.625" style="140" bestFit="1" customWidth="1"/>
    <col min="7205" max="7205" width="2.5" style="140" bestFit="1" customWidth="1"/>
    <col min="7206" max="7206" width="8.25" style="140" bestFit="1" customWidth="1"/>
    <col min="7207" max="7424" width="8.75" style="140"/>
    <col min="7425" max="7425" width="4.125" style="140" bestFit="1" customWidth="1"/>
    <col min="7426" max="7427" width="1.625" style="140" bestFit="1" customWidth="1"/>
    <col min="7428" max="7428" width="0.875" style="140" bestFit="1" customWidth="1"/>
    <col min="7429" max="7429" width="1.625" style="140" bestFit="1" customWidth="1"/>
    <col min="7430" max="7430" width="2.25" style="140" bestFit="1" customWidth="1"/>
    <col min="7431" max="7431" width="10" style="140" bestFit="1" customWidth="1"/>
    <col min="7432" max="7432" width="2.5" style="140" bestFit="1" customWidth="1"/>
    <col min="7433" max="7433" width="4.875" style="140" bestFit="1" customWidth="1"/>
    <col min="7434" max="7434" width="2.5" style="140" bestFit="1" customWidth="1"/>
    <col min="7435" max="7435" width="1.625" style="140" bestFit="1" customWidth="1"/>
    <col min="7436" max="7436" width="0.875" style="140" bestFit="1" customWidth="1"/>
    <col min="7437" max="7438" width="2.5" style="140" bestFit="1" customWidth="1"/>
    <col min="7439" max="7439" width="1.625" style="140" bestFit="1" customWidth="1"/>
    <col min="7440" max="7440" width="0.875" style="140" bestFit="1" customWidth="1"/>
    <col min="7441" max="7441" width="3.25" style="140" bestFit="1" customWidth="1"/>
    <col min="7442" max="7442" width="1.625" style="140" bestFit="1" customWidth="1"/>
    <col min="7443" max="7445" width="0.875" style="140" bestFit="1" customWidth="1"/>
    <col min="7446" max="7446" width="1.625" style="140" bestFit="1" customWidth="1"/>
    <col min="7447" max="7447" width="0.875" style="140" bestFit="1" customWidth="1"/>
    <col min="7448" max="7448" width="3.25" style="140" bestFit="1" customWidth="1"/>
    <col min="7449" max="7449" width="0.875" style="140" bestFit="1" customWidth="1"/>
    <col min="7450" max="7450" width="1.625" style="140" bestFit="1" customWidth="1"/>
    <col min="7451" max="7451" width="0.875" style="140" bestFit="1" customWidth="1"/>
    <col min="7452" max="7452" width="1.625" style="140" bestFit="1" customWidth="1"/>
    <col min="7453" max="7454" width="0.875" style="140" bestFit="1" customWidth="1"/>
    <col min="7455" max="7456" width="1.625" style="140" bestFit="1" customWidth="1"/>
    <col min="7457" max="7457" width="0.875" style="140" bestFit="1" customWidth="1"/>
    <col min="7458" max="7458" width="2.5" style="140" bestFit="1" customWidth="1"/>
    <col min="7459" max="7460" width="1.625" style="140" bestFit="1" customWidth="1"/>
    <col min="7461" max="7461" width="2.5" style="140" bestFit="1" customWidth="1"/>
    <col min="7462" max="7462" width="8.25" style="140" bestFit="1" customWidth="1"/>
    <col min="7463" max="7680" width="8.75" style="140"/>
    <col min="7681" max="7681" width="4.125" style="140" bestFit="1" customWidth="1"/>
    <col min="7682" max="7683" width="1.625" style="140" bestFit="1" customWidth="1"/>
    <col min="7684" max="7684" width="0.875" style="140" bestFit="1" customWidth="1"/>
    <col min="7685" max="7685" width="1.625" style="140" bestFit="1" customWidth="1"/>
    <col min="7686" max="7686" width="2.25" style="140" bestFit="1" customWidth="1"/>
    <col min="7687" max="7687" width="10" style="140" bestFit="1" customWidth="1"/>
    <col min="7688" max="7688" width="2.5" style="140" bestFit="1" customWidth="1"/>
    <col min="7689" max="7689" width="4.875" style="140" bestFit="1" customWidth="1"/>
    <col min="7690" max="7690" width="2.5" style="140" bestFit="1" customWidth="1"/>
    <col min="7691" max="7691" width="1.625" style="140" bestFit="1" customWidth="1"/>
    <col min="7692" max="7692" width="0.875" style="140" bestFit="1" customWidth="1"/>
    <col min="7693" max="7694" width="2.5" style="140" bestFit="1" customWidth="1"/>
    <col min="7695" max="7695" width="1.625" style="140" bestFit="1" customWidth="1"/>
    <col min="7696" max="7696" width="0.875" style="140" bestFit="1" customWidth="1"/>
    <col min="7697" max="7697" width="3.25" style="140" bestFit="1" customWidth="1"/>
    <col min="7698" max="7698" width="1.625" style="140" bestFit="1" customWidth="1"/>
    <col min="7699" max="7701" width="0.875" style="140" bestFit="1" customWidth="1"/>
    <col min="7702" max="7702" width="1.625" style="140" bestFit="1" customWidth="1"/>
    <col min="7703" max="7703" width="0.875" style="140" bestFit="1" customWidth="1"/>
    <col min="7704" max="7704" width="3.25" style="140" bestFit="1" customWidth="1"/>
    <col min="7705" max="7705" width="0.875" style="140" bestFit="1" customWidth="1"/>
    <col min="7706" max="7706" width="1.625" style="140" bestFit="1" customWidth="1"/>
    <col min="7707" max="7707" width="0.875" style="140" bestFit="1" customWidth="1"/>
    <col min="7708" max="7708" width="1.625" style="140" bestFit="1" customWidth="1"/>
    <col min="7709" max="7710" width="0.875" style="140" bestFit="1" customWidth="1"/>
    <col min="7711" max="7712" width="1.625" style="140" bestFit="1" customWidth="1"/>
    <col min="7713" max="7713" width="0.875" style="140" bestFit="1" customWidth="1"/>
    <col min="7714" max="7714" width="2.5" style="140" bestFit="1" customWidth="1"/>
    <col min="7715" max="7716" width="1.625" style="140" bestFit="1" customWidth="1"/>
    <col min="7717" max="7717" width="2.5" style="140" bestFit="1" customWidth="1"/>
    <col min="7718" max="7718" width="8.25" style="140" bestFit="1" customWidth="1"/>
    <col min="7719" max="7936" width="8.75" style="140"/>
    <col min="7937" max="7937" width="4.125" style="140" bestFit="1" customWidth="1"/>
    <col min="7938" max="7939" width="1.625" style="140" bestFit="1" customWidth="1"/>
    <col min="7940" max="7940" width="0.875" style="140" bestFit="1" customWidth="1"/>
    <col min="7941" max="7941" width="1.625" style="140" bestFit="1" customWidth="1"/>
    <col min="7942" max="7942" width="2.25" style="140" bestFit="1" customWidth="1"/>
    <col min="7943" max="7943" width="10" style="140" bestFit="1" customWidth="1"/>
    <col min="7944" max="7944" width="2.5" style="140" bestFit="1" customWidth="1"/>
    <col min="7945" max="7945" width="4.875" style="140" bestFit="1" customWidth="1"/>
    <col min="7946" max="7946" width="2.5" style="140" bestFit="1" customWidth="1"/>
    <col min="7947" max="7947" width="1.625" style="140" bestFit="1" customWidth="1"/>
    <col min="7948" max="7948" width="0.875" style="140" bestFit="1" customWidth="1"/>
    <col min="7949" max="7950" width="2.5" style="140" bestFit="1" customWidth="1"/>
    <col min="7951" max="7951" width="1.625" style="140" bestFit="1" customWidth="1"/>
    <col min="7952" max="7952" width="0.875" style="140" bestFit="1" customWidth="1"/>
    <col min="7953" max="7953" width="3.25" style="140" bestFit="1" customWidth="1"/>
    <col min="7954" max="7954" width="1.625" style="140" bestFit="1" customWidth="1"/>
    <col min="7955" max="7957" width="0.875" style="140" bestFit="1" customWidth="1"/>
    <col min="7958" max="7958" width="1.625" style="140" bestFit="1" customWidth="1"/>
    <col min="7959" max="7959" width="0.875" style="140" bestFit="1" customWidth="1"/>
    <col min="7960" max="7960" width="3.25" style="140" bestFit="1" customWidth="1"/>
    <col min="7961" max="7961" width="0.875" style="140" bestFit="1" customWidth="1"/>
    <col min="7962" max="7962" width="1.625" style="140" bestFit="1" customWidth="1"/>
    <col min="7963" max="7963" width="0.875" style="140" bestFit="1" customWidth="1"/>
    <col min="7964" max="7964" width="1.625" style="140" bestFit="1" customWidth="1"/>
    <col min="7965" max="7966" width="0.875" style="140" bestFit="1" customWidth="1"/>
    <col min="7967" max="7968" width="1.625" style="140" bestFit="1" customWidth="1"/>
    <col min="7969" max="7969" width="0.875" style="140" bestFit="1" customWidth="1"/>
    <col min="7970" max="7970" width="2.5" style="140" bestFit="1" customWidth="1"/>
    <col min="7971" max="7972" width="1.625" style="140" bestFit="1" customWidth="1"/>
    <col min="7973" max="7973" width="2.5" style="140" bestFit="1" customWidth="1"/>
    <col min="7974" max="7974" width="8.25" style="140" bestFit="1" customWidth="1"/>
    <col min="7975" max="8192" width="8.75" style="140"/>
    <col min="8193" max="8193" width="4.125" style="140" bestFit="1" customWidth="1"/>
    <col min="8194" max="8195" width="1.625" style="140" bestFit="1" customWidth="1"/>
    <col min="8196" max="8196" width="0.875" style="140" bestFit="1" customWidth="1"/>
    <col min="8197" max="8197" width="1.625" style="140" bestFit="1" customWidth="1"/>
    <col min="8198" max="8198" width="2.25" style="140" bestFit="1" customWidth="1"/>
    <col min="8199" max="8199" width="10" style="140" bestFit="1" customWidth="1"/>
    <col min="8200" max="8200" width="2.5" style="140" bestFit="1" customWidth="1"/>
    <col min="8201" max="8201" width="4.875" style="140" bestFit="1" customWidth="1"/>
    <col min="8202" max="8202" width="2.5" style="140" bestFit="1" customWidth="1"/>
    <col min="8203" max="8203" width="1.625" style="140" bestFit="1" customWidth="1"/>
    <col min="8204" max="8204" width="0.875" style="140" bestFit="1" customWidth="1"/>
    <col min="8205" max="8206" width="2.5" style="140" bestFit="1" customWidth="1"/>
    <col min="8207" max="8207" width="1.625" style="140" bestFit="1" customWidth="1"/>
    <col min="8208" max="8208" width="0.875" style="140" bestFit="1" customWidth="1"/>
    <col min="8209" max="8209" width="3.25" style="140" bestFit="1" customWidth="1"/>
    <col min="8210" max="8210" width="1.625" style="140" bestFit="1" customWidth="1"/>
    <col min="8211" max="8213" width="0.875" style="140" bestFit="1" customWidth="1"/>
    <col min="8214" max="8214" width="1.625" style="140" bestFit="1" customWidth="1"/>
    <col min="8215" max="8215" width="0.875" style="140" bestFit="1" customWidth="1"/>
    <col min="8216" max="8216" width="3.25" style="140" bestFit="1" customWidth="1"/>
    <col min="8217" max="8217" width="0.875" style="140" bestFit="1" customWidth="1"/>
    <col min="8218" max="8218" width="1.625" style="140" bestFit="1" customWidth="1"/>
    <col min="8219" max="8219" width="0.875" style="140" bestFit="1" customWidth="1"/>
    <col min="8220" max="8220" width="1.625" style="140" bestFit="1" customWidth="1"/>
    <col min="8221" max="8222" width="0.875" style="140" bestFit="1" customWidth="1"/>
    <col min="8223" max="8224" width="1.625" style="140" bestFit="1" customWidth="1"/>
    <col min="8225" max="8225" width="0.875" style="140" bestFit="1" customWidth="1"/>
    <col min="8226" max="8226" width="2.5" style="140" bestFit="1" customWidth="1"/>
    <col min="8227" max="8228" width="1.625" style="140" bestFit="1" customWidth="1"/>
    <col min="8229" max="8229" width="2.5" style="140" bestFit="1" customWidth="1"/>
    <col min="8230" max="8230" width="8.25" style="140" bestFit="1" customWidth="1"/>
    <col min="8231" max="8448" width="8.75" style="140"/>
    <col min="8449" max="8449" width="4.125" style="140" bestFit="1" customWidth="1"/>
    <col min="8450" max="8451" width="1.625" style="140" bestFit="1" customWidth="1"/>
    <col min="8452" max="8452" width="0.875" style="140" bestFit="1" customWidth="1"/>
    <col min="8453" max="8453" width="1.625" style="140" bestFit="1" customWidth="1"/>
    <col min="8454" max="8454" width="2.25" style="140" bestFit="1" customWidth="1"/>
    <col min="8455" max="8455" width="10" style="140" bestFit="1" customWidth="1"/>
    <col min="8456" max="8456" width="2.5" style="140" bestFit="1" customWidth="1"/>
    <col min="8457" max="8457" width="4.875" style="140" bestFit="1" customWidth="1"/>
    <col min="8458" max="8458" width="2.5" style="140" bestFit="1" customWidth="1"/>
    <col min="8459" max="8459" width="1.625" style="140" bestFit="1" customWidth="1"/>
    <col min="8460" max="8460" width="0.875" style="140" bestFit="1" customWidth="1"/>
    <col min="8461" max="8462" width="2.5" style="140" bestFit="1" customWidth="1"/>
    <col min="8463" max="8463" width="1.625" style="140" bestFit="1" customWidth="1"/>
    <col min="8464" max="8464" width="0.875" style="140" bestFit="1" customWidth="1"/>
    <col min="8465" max="8465" width="3.25" style="140" bestFit="1" customWidth="1"/>
    <col min="8466" max="8466" width="1.625" style="140" bestFit="1" customWidth="1"/>
    <col min="8467" max="8469" width="0.875" style="140" bestFit="1" customWidth="1"/>
    <col min="8470" max="8470" width="1.625" style="140" bestFit="1" customWidth="1"/>
    <col min="8471" max="8471" width="0.875" style="140" bestFit="1" customWidth="1"/>
    <col min="8472" max="8472" width="3.25" style="140" bestFit="1" customWidth="1"/>
    <col min="8473" max="8473" width="0.875" style="140" bestFit="1" customWidth="1"/>
    <col min="8474" max="8474" width="1.625" style="140" bestFit="1" customWidth="1"/>
    <col min="8475" max="8475" width="0.875" style="140" bestFit="1" customWidth="1"/>
    <col min="8476" max="8476" width="1.625" style="140" bestFit="1" customWidth="1"/>
    <col min="8477" max="8478" width="0.875" style="140" bestFit="1" customWidth="1"/>
    <col min="8479" max="8480" width="1.625" style="140" bestFit="1" customWidth="1"/>
    <col min="8481" max="8481" width="0.875" style="140" bestFit="1" customWidth="1"/>
    <col min="8482" max="8482" width="2.5" style="140" bestFit="1" customWidth="1"/>
    <col min="8483" max="8484" width="1.625" style="140" bestFit="1" customWidth="1"/>
    <col min="8485" max="8485" width="2.5" style="140" bestFit="1" customWidth="1"/>
    <col min="8486" max="8486" width="8.25" style="140" bestFit="1" customWidth="1"/>
    <col min="8487" max="8704" width="8.75" style="140"/>
    <col min="8705" max="8705" width="4.125" style="140" bestFit="1" customWidth="1"/>
    <col min="8706" max="8707" width="1.625" style="140" bestFit="1" customWidth="1"/>
    <col min="8708" max="8708" width="0.875" style="140" bestFit="1" customWidth="1"/>
    <col min="8709" max="8709" width="1.625" style="140" bestFit="1" customWidth="1"/>
    <col min="8710" max="8710" width="2.25" style="140" bestFit="1" customWidth="1"/>
    <col min="8711" max="8711" width="10" style="140" bestFit="1" customWidth="1"/>
    <col min="8712" max="8712" width="2.5" style="140" bestFit="1" customWidth="1"/>
    <col min="8713" max="8713" width="4.875" style="140" bestFit="1" customWidth="1"/>
    <col min="8714" max="8714" width="2.5" style="140" bestFit="1" customWidth="1"/>
    <col min="8715" max="8715" width="1.625" style="140" bestFit="1" customWidth="1"/>
    <col min="8716" max="8716" width="0.875" style="140" bestFit="1" customWidth="1"/>
    <col min="8717" max="8718" width="2.5" style="140" bestFit="1" customWidth="1"/>
    <col min="8719" max="8719" width="1.625" style="140" bestFit="1" customWidth="1"/>
    <col min="8720" max="8720" width="0.875" style="140" bestFit="1" customWidth="1"/>
    <col min="8721" max="8721" width="3.25" style="140" bestFit="1" customWidth="1"/>
    <col min="8722" max="8722" width="1.625" style="140" bestFit="1" customWidth="1"/>
    <col min="8723" max="8725" width="0.875" style="140" bestFit="1" customWidth="1"/>
    <col min="8726" max="8726" width="1.625" style="140" bestFit="1" customWidth="1"/>
    <col min="8727" max="8727" width="0.875" style="140" bestFit="1" customWidth="1"/>
    <col min="8728" max="8728" width="3.25" style="140" bestFit="1" customWidth="1"/>
    <col min="8729" max="8729" width="0.875" style="140" bestFit="1" customWidth="1"/>
    <col min="8730" max="8730" width="1.625" style="140" bestFit="1" customWidth="1"/>
    <col min="8731" max="8731" width="0.875" style="140" bestFit="1" customWidth="1"/>
    <col min="8732" max="8732" width="1.625" style="140" bestFit="1" customWidth="1"/>
    <col min="8733" max="8734" width="0.875" style="140" bestFit="1" customWidth="1"/>
    <col min="8735" max="8736" width="1.625" style="140" bestFit="1" customWidth="1"/>
    <col min="8737" max="8737" width="0.875" style="140" bestFit="1" customWidth="1"/>
    <col min="8738" max="8738" width="2.5" style="140" bestFit="1" customWidth="1"/>
    <col min="8739" max="8740" width="1.625" style="140" bestFit="1" customWidth="1"/>
    <col min="8741" max="8741" width="2.5" style="140" bestFit="1" customWidth="1"/>
    <col min="8742" max="8742" width="8.25" style="140" bestFit="1" customWidth="1"/>
    <col min="8743" max="8960" width="8.75" style="140"/>
    <col min="8961" max="8961" width="4.125" style="140" bestFit="1" customWidth="1"/>
    <col min="8962" max="8963" width="1.625" style="140" bestFit="1" customWidth="1"/>
    <col min="8964" max="8964" width="0.875" style="140" bestFit="1" customWidth="1"/>
    <col min="8965" max="8965" width="1.625" style="140" bestFit="1" customWidth="1"/>
    <col min="8966" max="8966" width="2.25" style="140" bestFit="1" customWidth="1"/>
    <col min="8967" max="8967" width="10" style="140" bestFit="1" customWidth="1"/>
    <col min="8968" max="8968" width="2.5" style="140" bestFit="1" customWidth="1"/>
    <col min="8969" max="8969" width="4.875" style="140" bestFit="1" customWidth="1"/>
    <col min="8970" max="8970" width="2.5" style="140" bestFit="1" customWidth="1"/>
    <col min="8971" max="8971" width="1.625" style="140" bestFit="1" customWidth="1"/>
    <col min="8972" max="8972" width="0.875" style="140" bestFit="1" customWidth="1"/>
    <col min="8973" max="8974" width="2.5" style="140" bestFit="1" customWidth="1"/>
    <col min="8975" max="8975" width="1.625" style="140" bestFit="1" customWidth="1"/>
    <col min="8976" max="8976" width="0.875" style="140" bestFit="1" customWidth="1"/>
    <col min="8977" max="8977" width="3.25" style="140" bestFit="1" customWidth="1"/>
    <col min="8978" max="8978" width="1.625" style="140" bestFit="1" customWidth="1"/>
    <col min="8979" max="8981" width="0.875" style="140" bestFit="1" customWidth="1"/>
    <col min="8982" max="8982" width="1.625" style="140" bestFit="1" customWidth="1"/>
    <col min="8983" max="8983" width="0.875" style="140" bestFit="1" customWidth="1"/>
    <col min="8984" max="8984" width="3.25" style="140" bestFit="1" customWidth="1"/>
    <col min="8985" max="8985" width="0.875" style="140" bestFit="1" customWidth="1"/>
    <col min="8986" max="8986" width="1.625" style="140" bestFit="1" customWidth="1"/>
    <col min="8987" max="8987" width="0.875" style="140" bestFit="1" customWidth="1"/>
    <col min="8988" max="8988" width="1.625" style="140" bestFit="1" customWidth="1"/>
    <col min="8989" max="8990" width="0.875" style="140" bestFit="1" customWidth="1"/>
    <col min="8991" max="8992" width="1.625" style="140" bestFit="1" customWidth="1"/>
    <col min="8993" max="8993" width="0.875" style="140" bestFit="1" customWidth="1"/>
    <col min="8994" max="8994" width="2.5" style="140" bestFit="1" customWidth="1"/>
    <col min="8995" max="8996" width="1.625" style="140" bestFit="1" customWidth="1"/>
    <col min="8997" max="8997" width="2.5" style="140" bestFit="1" customWidth="1"/>
    <col min="8998" max="8998" width="8.25" style="140" bestFit="1" customWidth="1"/>
    <col min="8999" max="9216" width="8.75" style="140"/>
    <col min="9217" max="9217" width="4.125" style="140" bestFit="1" customWidth="1"/>
    <col min="9218" max="9219" width="1.625" style="140" bestFit="1" customWidth="1"/>
    <col min="9220" max="9220" width="0.875" style="140" bestFit="1" customWidth="1"/>
    <col min="9221" max="9221" width="1.625" style="140" bestFit="1" customWidth="1"/>
    <col min="9222" max="9222" width="2.25" style="140" bestFit="1" customWidth="1"/>
    <col min="9223" max="9223" width="10" style="140" bestFit="1" customWidth="1"/>
    <col min="9224" max="9224" width="2.5" style="140" bestFit="1" customWidth="1"/>
    <col min="9225" max="9225" width="4.875" style="140" bestFit="1" customWidth="1"/>
    <col min="9226" max="9226" width="2.5" style="140" bestFit="1" customWidth="1"/>
    <col min="9227" max="9227" width="1.625" style="140" bestFit="1" customWidth="1"/>
    <col min="9228" max="9228" width="0.875" style="140" bestFit="1" customWidth="1"/>
    <col min="9229" max="9230" width="2.5" style="140" bestFit="1" customWidth="1"/>
    <col min="9231" max="9231" width="1.625" style="140" bestFit="1" customWidth="1"/>
    <col min="9232" max="9232" width="0.875" style="140" bestFit="1" customWidth="1"/>
    <col min="9233" max="9233" width="3.25" style="140" bestFit="1" customWidth="1"/>
    <col min="9234" max="9234" width="1.625" style="140" bestFit="1" customWidth="1"/>
    <col min="9235" max="9237" width="0.875" style="140" bestFit="1" customWidth="1"/>
    <col min="9238" max="9238" width="1.625" style="140" bestFit="1" customWidth="1"/>
    <col min="9239" max="9239" width="0.875" style="140" bestFit="1" customWidth="1"/>
    <col min="9240" max="9240" width="3.25" style="140" bestFit="1" customWidth="1"/>
    <col min="9241" max="9241" width="0.875" style="140" bestFit="1" customWidth="1"/>
    <col min="9242" max="9242" width="1.625" style="140" bestFit="1" customWidth="1"/>
    <col min="9243" max="9243" width="0.875" style="140" bestFit="1" customWidth="1"/>
    <col min="9244" max="9244" width="1.625" style="140" bestFit="1" customWidth="1"/>
    <col min="9245" max="9246" width="0.875" style="140" bestFit="1" customWidth="1"/>
    <col min="9247" max="9248" width="1.625" style="140" bestFit="1" customWidth="1"/>
    <col min="9249" max="9249" width="0.875" style="140" bestFit="1" customWidth="1"/>
    <col min="9250" max="9250" width="2.5" style="140" bestFit="1" customWidth="1"/>
    <col min="9251" max="9252" width="1.625" style="140" bestFit="1" customWidth="1"/>
    <col min="9253" max="9253" width="2.5" style="140" bestFit="1" customWidth="1"/>
    <col min="9254" max="9254" width="8.25" style="140" bestFit="1" customWidth="1"/>
    <col min="9255" max="9472" width="8.75" style="140"/>
    <col min="9473" max="9473" width="4.125" style="140" bestFit="1" customWidth="1"/>
    <col min="9474" max="9475" width="1.625" style="140" bestFit="1" customWidth="1"/>
    <col min="9476" max="9476" width="0.875" style="140" bestFit="1" customWidth="1"/>
    <col min="9477" max="9477" width="1.625" style="140" bestFit="1" customWidth="1"/>
    <col min="9478" max="9478" width="2.25" style="140" bestFit="1" customWidth="1"/>
    <col min="9479" max="9479" width="10" style="140" bestFit="1" customWidth="1"/>
    <col min="9480" max="9480" width="2.5" style="140" bestFit="1" customWidth="1"/>
    <col min="9481" max="9481" width="4.875" style="140" bestFit="1" customWidth="1"/>
    <col min="9482" max="9482" width="2.5" style="140" bestFit="1" customWidth="1"/>
    <col min="9483" max="9483" width="1.625" style="140" bestFit="1" customWidth="1"/>
    <col min="9484" max="9484" width="0.875" style="140" bestFit="1" customWidth="1"/>
    <col min="9485" max="9486" width="2.5" style="140" bestFit="1" customWidth="1"/>
    <col min="9487" max="9487" width="1.625" style="140" bestFit="1" customWidth="1"/>
    <col min="9488" max="9488" width="0.875" style="140" bestFit="1" customWidth="1"/>
    <col min="9489" max="9489" width="3.25" style="140" bestFit="1" customWidth="1"/>
    <col min="9490" max="9490" width="1.625" style="140" bestFit="1" customWidth="1"/>
    <col min="9491" max="9493" width="0.875" style="140" bestFit="1" customWidth="1"/>
    <col min="9494" max="9494" width="1.625" style="140" bestFit="1" customWidth="1"/>
    <col min="9495" max="9495" width="0.875" style="140" bestFit="1" customWidth="1"/>
    <col min="9496" max="9496" width="3.25" style="140" bestFit="1" customWidth="1"/>
    <col min="9497" max="9497" width="0.875" style="140" bestFit="1" customWidth="1"/>
    <col min="9498" max="9498" width="1.625" style="140" bestFit="1" customWidth="1"/>
    <col min="9499" max="9499" width="0.875" style="140" bestFit="1" customWidth="1"/>
    <col min="9500" max="9500" width="1.625" style="140" bestFit="1" customWidth="1"/>
    <col min="9501" max="9502" width="0.875" style="140" bestFit="1" customWidth="1"/>
    <col min="9503" max="9504" width="1.625" style="140" bestFit="1" customWidth="1"/>
    <col min="9505" max="9505" width="0.875" style="140" bestFit="1" customWidth="1"/>
    <col min="9506" max="9506" width="2.5" style="140" bestFit="1" customWidth="1"/>
    <col min="9507" max="9508" width="1.625" style="140" bestFit="1" customWidth="1"/>
    <col min="9509" max="9509" width="2.5" style="140" bestFit="1" customWidth="1"/>
    <col min="9510" max="9510" width="8.25" style="140" bestFit="1" customWidth="1"/>
    <col min="9511" max="9728" width="8.75" style="140"/>
    <col min="9729" max="9729" width="4.125" style="140" bestFit="1" customWidth="1"/>
    <col min="9730" max="9731" width="1.625" style="140" bestFit="1" customWidth="1"/>
    <col min="9732" max="9732" width="0.875" style="140" bestFit="1" customWidth="1"/>
    <col min="9733" max="9733" width="1.625" style="140" bestFit="1" customWidth="1"/>
    <col min="9734" max="9734" width="2.25" style="140" bestFit="1" customWidth="1"/>
    <col min="9735" max="9735" width="10" style="140" bestFit="1" customWidth="1"/>
    <col min="9736" max="9736" width="2.5" style="140" bestFit="1" customWidth="1"/>
    <col min="9737" max="9737" width="4.875" style="140" bestFit="1" customWidth="1"/>
    <col min="9738" max="9738" width="2.5" style="140" bestFit="1" customWidth="1"/>
    <col min="9739" max="9739" width="1.625" style="140" bestFit="1" customWidth="1"/>
    <col min="9740" max="9740" width="0.875" style="140" bestFit="1" customWidth="1"/>
    <col min="9741" max="9742" width="2.5" style="140" bestFit="1" customWidth="1"/>
    <col min="9743" max="9743" width="1.625" style="140" bestFit="1" customWidth="1"/>
    <col min="9744" max="9744" width="0.875" style="140" bestFit="1" customWidth="1"/>
    <col min="9745" max="9745" width="3.25" style="140" bestFit="1" customWidth="1"/>
    <col min="9746" max="9746" width="1.625" style="140" bestFit="1" customWidth="1"/>
    <col min="9747" max="9749" width="0.875" style="140" bestFit="1" customWidth="1"/>
    <col min="9750" max="9750" width="1.625" style="140" bestFit="1" customWidth="1"/>
    <col min="9751" max="9751" width="0.875" style="140" bestFit="1" customWidth="1"/>
    <col min="9752" max="9752" width="3.25" style="140" bestFit="1" customWidth="1"/>
    <col min="9753" max="9753" width="0.875" style="140" bestFit="1" customWidth="1"/>
    <col min="9754" max="9754" width="1.625" style="140" bestFit="1" customWidth="1"/>
    <col min="9755" max="9755" width="0.875" style="140" bestFit="1" customWidth="1"/>
    <col min="9756" max="9756" width="1.625" style="140" bestFit="1" customWidth="1"/>
    <col min="9757" max="9758" width="0.875" style="140" bestFit="1" customWidth="1"/>
    <col min="9759" max="9760" width="1.625" style="140" bestFit="1" customWidth="1"/>
    <col min="9761" max="9761" width="0.875" style="140" bestFit="1" customWidth="1"/>
    <col min="9762" max="9762" width="2.5" style="140" bestFit="1" customWidth="1"/>
    <col min="9763" max="9764" width="1.625" style="140" bestFit="1" customWidth="1"/>
    <col min="9765" max="9765" width="2.5" style="140" bestFit="1" customWidth="1"/>
    <col min="9766" max="9766" width="8.25" style="140" bestFit="1" customWidth="1"/>
    <col min="9767" max="9984" width="8.75" style="140"/>
    <col min="9985" max="9985" width="4.125" style="140" bestFit="1" customWidth="1"/>
    <col min="9986" max="9987" width="1.625" style="140" bestFit="1" customWidth="1"/>
    <col min="9988" max="9988" width="0.875" style="140" bestFit="1" customWidth="1"/>
    <col min="9989" max="9989" width="1.625" style="140" bestFit="1" customWidth="1"/>
    <col min="9990" max="9990" width="2.25" style="140" bestFit="1" customWidth="1"/>
    <col min="9991" max="9991" width="10" style="140" bestFit="1" customWidth="1"/>
    <col min="9992" max="9992" width="2.5" style="140" bestFit="1" customWidth="1"/>
    <col min="9993" max="9993" width="4.875" style="140" bestFit="1" customWidth="1"/>
    <col min="9994" max="9994" width="2.5" style="140" bestFit="1" customWidth="1"/>
    <col min="9995" max="9995" width="1.625" style="140" bestFit="1" customWidth="1"/>
    <col min="9996" max="9996" width="0.875" style="140" bestFit="1" customWidth="1"/>
    <col min="9997" max="9998" width="2.5" style="140" bestFit="1" customWidth="1"/>
    <col min="9999" max="9999" width="1.625" style="140" bestFit="1" customWidth="1"/>
    <col min="10000" max="10000" width="0.875" style="140" bestFit="1" customWidth="1"/>
    <col min="10001" max="10001" width="3.25" style="140" bestFit="1" customWidth="1"/>
    <col min="10002" max="10002" width="1.625" style="140" bestFit="1" customWidth="1"/>
    <col min="10003" max="10005" width="0.875" style="140" bestFit="1" customWidth="1"/>
    <col min="10006" max="10006" width="1.625" style="140" bestFit="1" customWidth="1"/>
    <col min="10007" max="10007" width="0.875" style="140" bestFit="1" customWidth="1"/>
    <col min="10008" max="10008" width="3.25" style="140" bestFit="1" customWidth="1"/>
    <col min="10009" max="10009" width="0.875" style="140" bestFit="1" customWidth="1"/>
    <col min="10010" max="10010" width="1.625" style="140" bestFit="1" customWidth="1"/>
    <col min="10011" max="10011" width="0.875" style="140" bestFit="1" customWidth="1"/>
    <col min="10012" max="10012" width="1.625" style="140" bestFit="1" customWidth="1"/>
    <col min="10013" max="10014" width="0.875" style="140" bestFit="1" customWidth="1"/>
    <col min="10015" max="10016" width="1.625" style="140" bestFit="1" customWidth="1"/>
    <col min="10017" max="10017" width="0.875" style="140" bestFit="1" customWidth="1"/>
    <col min="10018" max="10018" width="2.5" style="140" bestFit="1" customWidth="1"/>
    <col min="10019" max="10020" width="1.625" style="140" bestFit="1" customWidth="1"/>
    <col min="10021" max="10021" width="2.5" style="140" bestFit="1" customWidth="1"/>
    <col min="10022" max="10022" width="8.25" style="140" bestFit="1" customWidth="1"/>
    <col min="10023" max="10240" width="8.75" style="140"/>
    <col min="10241" max="10241" width="4.125" style="140" bestFit="1" customWidth="1"/>
    <col min="10242" max="10243" width="1.625" style="140" bestFit="1" customWidth="1"/>
    <col min="10244" max="10244" width="0.875" style="140" bestFit="1" customWidth="1"/>
    <col min="10245" max="10245" width="1.625" style="140" bestFit="1" customWidth="1"/>
    <col min="10246" max="10246" width="2.25" style="140" bestFit="1" customWidth="1"/>
    <col min="10247" max="10247" width="10" style="140" bestFit="1" customWidth="1"/>
    <col min="10248" max="10248" width="2.5" style="140" bestFit="1" customWidth="1"/>
    <col min="10249" max="10249" width="4.875" style="140" bestFit="1" customWidth="1"/>
    <col min="10250" max="10250" width="2.5" style="140" bestFit="1" customWidth="1"/>
    <col min="10251" max="10251" width="1.625" style="140" bestFit="1" customWidth="1"/>
    <col min="10252" max="10252" width="0.875" style="140" bestFit="1" customWidth="1"/>
    <col min="10253" max="10254" width="2.5" style="140" bestFit="1" customWidth="1"/>
    <col min="10255" max="10255" width="1.625" style="140" bestFit="1" customWidth="1"/>
    <col min="10256" max="10256" width="0.875" style="140" bestFit="1" customWidth="1"/>
    <col min="10257" max="10257" width="3.25" style="140" bestFit="1" customWidth="1"/>
    <col min="10258" max="10258" width="1.625" style="140" bestFit="1" customWidth="1"/>
    <col min="10259" max="10261" width="0.875" style="140" bestFit="1" customWidth="1"/>
    <col min="10262" max="10262" width="1.625" style="140" bestFit="1" customWidth="1"/>
    <col min="10263" max="10263" width="0.875" style="140" bestFit="1" customWidth="1"/>
    <col min="10264" max="10264" width="3.25" style="140" bestFit="1" customWidth="1"/>
    <col min="10265" max="10265" width="0.875" style="140" bestFit="1" customWidth="1"/>
    <col min="10266" max="10266" width="1.625" style="140" bestFit="1" customWidth="1"/>
    <col min="10267" max="10267" width="0.875" style="140" bestFit="1" customWidth="1"/>
    <col min="10268" max="10268" width="1.625" style="140" bestFit="1" customWidth="1"/>
    <col min="10269" max="10270" width="0.875" style="140" bestFit="1" customWidth="1"/>
    <col min="10271" max="10272" width="1.625" style="140" bestFit="1" customWidth="1"/>
    <col min="10273" max="10273" width="0.875" style="140" bestFit="1" customWidth="1"/>
    <col min="10274" max="10274" width="2.5" style="140" bestFit="1" customWidth="1"/>
    <col min="10275" max="10276" width="1.625" style="140" bestFit="1" customWidth="1"/>
    <col min="10277" max="10277" width="2.5" style="140" bestFit="1" customWidth="1"/>
    <col min="10278" max="10278" width="8.25" style="140" bestFit="1" customWidth="1"/>
    <col min="10279" max="10496" width="8.75" style="140"/>
    <col min="10497" max="10497" width="4.125" style="140" bestFit="1" customWidth="1"/>
    <col min="10498" max="10499" width="1.625" style="140" bestFit="1" customWidth="1"/>
    <col min="10500" max="10500" width="0.875" style="140" bestFit="1" customWidth="1"/>
    <col min="10501" max="10501" width="1.625" style="140" bestFit="1" customWidth="1"/>
    <col min="10502" max="10502" width="2.25" style="140" bestFit="1" customWidth="1"/>
    <col min="10503" max="10503" width="10" style="140" bestFit="1" customWidth="1"/>
    <col min="10504" max="10504" width="2.5" style="140" bestFit="1" customWidth="1"/>
    <col min="10505" max="10505" width="4.875" style="140" bestFit="1" customWidth="1"/>
    <col min="10506" max="10506" width="2.5" style="140" bestFit="1" customWidth="1"/>
    <col min="10507" max="10507" width="1.625" style="140" bestFit="1" customWidth="1"/>
    <col min="10508" max="10508" width="0.875" style="140" bestFit="1" customWidth="1"/>
    <col min="10509" max="10510" width="2.5" style="140" bestFit="1" customWidth="1"/>
    <col min="10511" max="10511" width="1.625" style="140" bestFit="1" customWidth="1"/>
    <col min="10512" max="10512" width="0.875" style="140" bestFit="1" customWidth="1"/>
    <col min="10513" max="10513" width="3.25" style="140" bestFit="1" customWidth="1"/>
    <col min="10514" max="10514" width="1.625" style="140" bestFit="1" customWidth="1"/>
    <col min="10515" max="10517" width="0.875" style="140" bestFit="1" customWidth="1"/>
    <col min="10518" max="10518" width="1.625" style="140" bestFit="1" customWidth="1"/>
    <col min="10519" max="10519" width="0.875" style="140" bestFit="1" customWidth="1"/>
    <col min="10520" max="10520" width="3.25" style="140" bestFit="1" customWidth="1"/>
    <col min="10521" max="10521" width="0.875" style="140" bestFit="1" customWidth="1"/>
    <col min="10522" max="10522" width="1.625" style="140" bestFit="1" customWidth="1"/>
    <col min="10523" max="10523" width="0.875" style="140" bestFit="1" customWidth="1"/>
    <col min="10524" max="10524" width="1.625" style="140" bestFit="1" customWidth="1"/>
    <col min="10525" max="10526" width="0.875" style="140" bestFit="1" customWidth="1"/>
    <col min="10527" max="10528" width="1.625" style="140" bestFit="1" customWidth="1"/>
    <col min="10529" max="10529" width="0.875" style="140" bestFit="1" customWidth="1"/>
    <col min="10530" max="10530" width="2.5" style="140" bestFit="1" customWidth="1"/>
    <col min="10531" max="10532" width="1.625" style="140" bestFit="1" customWidth="1"/>
    <col min="10533" max="10533" width="2.5" style="140" bestFit="1" customWidth="1"/>
    <col min="10534" max="10534" width="8.25" style="140" bestFit="1" customWidth="1"/>
    <col min="10535" max="10752" width="8.75" style="140"/>
    <col min="10753" max="10753" width="4.125" style="140" bestFit="1" customWidth="1"/>
    <col min="10754" max="10755" width="1.625" style="140" bestFit="1" customWidth="1"/>
    <col min="10756" max="10756" width="0.875" style="140" bestFit="1" customWidth="1"/>
    <col min="10757" max="10757" width="1.625" style="140" bestFit="1" customWidth="1"/>
    <col min="10758" max="10758" width="2.25" style="140" bestFit="1" customWidth="1"/>
    <col min="10759" max="10759" width="10" style="140" bestFit="1" customWidth="1"/>
    <col min="10760" max="10760" width="2.5" style="140" bestFit="1" customWidth="1"/>
    <col min="10761" max="10761" width="4.875" style="140" bestFit="1" customWidth="1"/>
    <col min="10762" max="10762" width="2.5" style="140" bestFit="1" customWidth="1"/>
    <col min="10763" max="10763" width="1.625" style="140" bestFit="1" customWidth="1"/>
    <col min="10764" max="10764" width="0.875" style="140" bestFit="1" customWidth="1"/>
    <col min="10765" max="10766" width="2.5" style="140" bestFit="1" customWidth="1"/>
    <col min="10767" max="10767" width="1.625" style="140" bestFit="1" customWidth="1"/>
    <col min="10768" max="10768" width="0.875" style="140" bestFit="1" customWidth="1"/>
    <col min="10769" max="10769" width="3.25" style="140" bestFit="1" customWidth="1"/>
    <col min="10770" max="10770" width="1.625" style="140" bestFit="1" customWidth="1"/>
    <col min="10771" max="10773" width="0.875" style="140" bestFit="1" customWidth="1"/>
    <col min="10774" max="10774" width="1.625" style="140" bestFit="1" customWidth="1"/>
    <col min="10775" max="10775" width="0.875" style="140" bestFit="1" customWidth="1"/>
    <col min="10776" max="10776" width="3.25" style="140" bestFit="1" customWidth="1"/>
    <col min="10777" max="10777" width="0.875" style="140" bestFit="1" customWidth="1"/>
    <col min="10778" max="10778" width="1.625" style="140" bestFit="1" customWidth="1"/>
    <col min="10779" max="10779" width="0.875" style="140" bestFit="1" customWidth="1"/>
    <col min="10780" max="10780" width="1.625" style="140" bestFit="1" customWidth="1"/>
    <col min="10781" max="10782" width="0.875" style="140" bestFit="1" customWidth="1"/>
    <col min="10783" max="10784" width="1.625" style="140" bestFit="1" customWidth="1"/>
    <col min="10785" max="10785" width="0.875" style="140" bestFit="1" customWidth="1"/>
    <col min="10786" max="10786" width="2.5" style="140" bestFit="1" customWidth="1"/>
    <col min="10787" max="10788" width="1.625" style="140" bestFit="1" customWidth="1"/>
    <col min="10789" max="10789" width="2.5" style="140" bestFit="1" customWidth="1"/>
    <col min="10790" max="10790" width="8.25" style="140" bestFit="1" customWidth="1"/>
    <col min="10791" max="11008" width="8.75" style="140"/>
    <col min="11009" max="11009" width="4.125" style="140" bestFit="1" customWidth="1"/>
    <col min="11010" max="11011" width="1.625" style="140" bestFit="1" customWidth="1"/>
    <col min="11012" max="11012" width="0.875" style="140" bestFit="1" customWidth="1"/>
    <col min="11013" max="11013" width="1.625" style="140" bestFit="1" customWidth="1"/>
    <col min="11014" max="11014" width="2.25" style="140" bestFit="1" customWidth="1"/>
    <col min="11015" max="11015" width="10" style="140" bestFit="1" customWidth="1"/>
    <col min="11016" max="11016" width="2.5" style="140" bestFit="1" customWidth="1"/>
    <col min="11017" max="11017" width="4.875" style="140" bestFit="1" customWidth="1"/>
    <col min="11018" max="11018" width="2.5" style="140" bestFit="1" customWidth="1"/>
    <col min="11019" max="11019" width="1.625" style="140" bestFit="1" customWidth="1"/>
    <col min="11020" max="11020" width="0.875" style="140" bestFit="1" customWidth="1"/>
    <col min="11021" max="11022" width="2.5" style="140" bestFit="1" customWidth="1"/>
    <col min="11023" max="11023" width="1.625" style="140" bestFit="1" customWidth="1"/>
    <col min="11024" max="11024" width="0.875" style="140" bestFit="1" customWidth="1"/>
    <col min="11025" max="11025" width="3.25" style="140" bestFit="1" customWidth="1"/>
    <col min="11026" max="11026" width="1.625" style="140" bestFit="1" customWidth="1"/>
    <col min="11027" max="11029" width="0.875" style="140" bestFit="1" customWidth="1"/>
    <col min="11030" max="11030" width="1.625" style="140" bestFit="1" customWidth="1"/>
    <col min="11031" max="11031" width="0.875" style="140" bestFit="1" customWidth="1"/>
    <col min="11032" max="11032" width="3.25" style="140" bestFit="1" customWidth="1"/>
    <col min="11033" max="11033" width="0.875" style="140" bestFit="1" customWidth="1"/>
    <col min="11034" max="11034" width="1.625" style="140" bestFit="1" customWidth="1"/>
    <col min="11035" max="11035" width="0.875" style="140" bestFit="1" customWidth="1"/>
    <col min="11036" max="11036" width="1.625" style="140" bestFit="1" customWidth="1"/>
    <col min="11037" max="11038" width="0.875" style="140" bestFit="1" customWidth="1"/>
    <col min="11039" max="11040" width="1.625" style="140" bestFit="1" customWidth="1"/>
    <col min="11041" max="11041" width="0.875" style="140" bestFit="1" customWidth="1"/>
    <col min="11042" max="11042" width="2.5" style="140" bestFit="1" customWidth="1"/>
    <col min="11043" max="11044" width="1.625" style="140" bestFit="1" customWidth="1"/>
    <col min="11045" max="11045" width="2.5" style="140" bestFit="1" customWidth="1"/>
    <col min="11046" max="11046" width="8.25" style="140" bestFit="1" customWidth="1"/>
    <col min="11047" max="11264" width="8.75" style="140"/>
    <col min="11265" max="11265" width="4.125" style="140" bestFit="1" customWidth="1"/>
    <col min="11266" max="11267" width="1.625" style="140" bestFit="1" customWidth="1"/>
    <col min="11268" max="11268" width="0.875" style="140" bestFit="1" customWidth="1"/>
    <col min="11269" max="11269" width="1.625" style="140" bestFit="1" customWidth="1"/>
    <col min="11270" max="11270" width="2.25" style="140" bestFit="1" customWidth="1"/>
    <col min="11271" max="11271" width="10" style="140" bestFit="1" customWidth="1"/>
    <col min="11272" max="11272" width="2.5" style="140" bestFit="1" customWidth="1"/>
    <col min="11273" max="11273" width="4.875" style="140" bestFit="1" customWidth="1"/>
    <col min="11274" max="11274" width="2.5" style="140" bestFit="1" customWidth="1"/>
    <col min="11275" max="11275" width="1.625" style="140" bestFit="1" customWidth="1"/>
    <col min="11276" max="11276" width="0.875" style="140" bestFit="1" customWidth="1"/>
    <col min="11277" max="11278" width="2.5" style="140" bestFit="1" customWidth="1"/>
    <col min="11279" max="11279" width="1.625" style="140" bestFit="1" customWidth="1"/>
    <col min="11280" max="11280" width="0.875" style="140" bestFit="1" customWidth="1"/>
    <col min="11281" max="11281" width="3.25" style="140" bestFit="1" customWidth="1"/>
    <col min="11282" max="11282" width="1.625" style="140" bestFit="1" customWidth="1"/>
    <col min="11283" max="11285" width="0.875" style="140" bestFit="1" customWidth="1"/>
    <col min="11286" max="11286" width="1.625" style="140" bestFit="1" customWidth="1"/>
    <col min="11287" max="11287" width="0.875" style="140" bestFit="1" customWidth="1"/>
    <col min="11288" max="11288" width="3.25" style="140" bestFit="1" customWidth="1"/>
    <col min="11289" max="11289" width="0.875" style="140" bestFit="1" customWidth="1"/>
    <col min="11290" max="11290" width="1.625" style="140" bestFit="1" customWidth="1"/>
    <col min="11291" max="11291" width="0.875" style="140" bestFit="1" customWidth="1"/>
    <col min="11292" max="11292" width="1.625" style="140" bestFit="1" customWidth="1"/>
    <col min="11293" max="11294" width="0.875" style="140" bestFit="1" customWidth="1"/>
    <col min="11295" max="11296" width="1.625" style="140" bestFit="1" customWidth="1"/>
    <col min="11297" max="11297" width="0.875" style="140" bestFit="1" customWidth="1"/>
    <col min="11298" max="11298" width="2.5" style="140" bestFit="1" customWidth="1"/>
    <col min="11299" max="11300" width="1.625" style="140" bestFit="1" customWidth="1"/>
    <col min="11301" max="11301" width="2.5" style="140" bestFit="1" customWidth="1"/>
    <col min="11302" max="11302" width="8.25" style="140" bestFit="1" customWidth="1"/>
    <col min="11303" max="11520" width="8.75" style="140"/>
    <col min="11521" max="11521" width="4.125" style="140" bestFit="1" customWidth="1"/>
    <col min="11522" max="11523" width="1.625" style="140" bestFit="1" customWidth="1"/>
    <col min="11524" max="11524" width="0.875" style="140" bestFit="1" customWidth="1"/>
    <col min="11525" max="11525" width="1.625" style="140" bestFit="1" customWidth="1"/>
    <col min="11526" max="11526" width="2.25" style="140" bestFit="1" customWidth="1"/>
    <col min="11527" max="11527" width="10" style="140" bestFit="1" customWidth="1"/>
    <col min="11528" max="11528" width="2.5" style="140" bestFit="1" customWidth="1"/>
    <col min="11529" max="11529" width="4.875" style="140" bestFit="1" customWidth="1"/>
    <col min="11530" max="11530" width="2.5" style="140" bestFit="1" customWidth="1"/>
    <col min="11531" max="11531" width="1.625" style="140" bestFit="1" customWidth="1"/>
    <col min="11532" max="11532" width="0.875" style="140" bestFit="1" customWidth="1"/>
    <col min="11533" max="11534" width="2.5" style="140" bestFit="1" customWidth="1"/>
    <col min="11535" max="11535" width="1.625" style="140" bestFit="1" customWidth="1"/>
    <col min="11536" max="11536" width="0.875" style="140" bestFit="1" customWidth="1"/>
    <col min="11537" max="11537" width="3.25" style="140" bestFit="1" customWidth="1"/>
    <col min="11538" max="11538" width="1.625" style="140" bestFit="1" customWidth="1"/>
    <col min="11539" max="11541" width="0.875" style="140" bestFit="1" customWidth="1"/>
    <col min="11542" max="11542" width="1.625" style="140" bestFit="1" customWidth="1"/>
    <col min="11543" max="11543" width="0.875" style="140" bestFit="1" customWidth="1"/>
    <col min="11544" max="11544" width="3.25" style="140" bestFit="1" customWidth="1"/>
    <col min="11545" max="11545" width="0.875" style="140" bestFit="1" customWidth="1"/>
    <col min="11546" max="11546" width="1.625" style="140" bestFit="1" customWidth="1"/>
    <col min="11547" max="11547" width="0.875" style="140" bestFit="1" customWidth="1"/>
    <col min="11548" max="11548" width="1.625" style="140" bestFit="1" customWidth="1"/>
    <col min="11549" max="11550" width="0.875" style="140" bestFit="1" customWidth="1"/>
    <col min="11551" max="11552" width="1.625" style="140" bestFit="1" customWidth="1"/>
    <col min="11553" max="11553" width="0.875" style="140" bestFit="1" customWidth="1"/>
    <col min="11554" max="11554" width="2.5" style="140" bestFit="1" customWidth="1"/>
    <col min="11555" max="11556" width="1.625" style="140" bestFit="1" customWidth="1"/>
    <col min="11557" max="11557" width="2.5" style="140" bestFit="1" customWidth="1"/>
    <col min="11558" max="11558" width="8.25" style="140" bestFit="1" customWidth="1"/>
    <col min="11559" max="11776" width="8.75" style="140"/>
    <col min="11777" max="11777" width="4.125" style="140" bestFit="1" customWidth="1"/>
    <col min="11778" max="11779" width="1.625" style="140" bestFit="1" customWidth="1"/>
    <col min="11780" max="11780" width="0.875" style="140" bestFit="1" customWidth="1"/>
    <col min="11781" max="11781" width="1.625" style="140" bestFit="1" customWidth="1"/>
    <col min="11782" max="11782" width="2.25" style="140" bestFit="1" customWidth="1"/>
    <col min="11783" max="11783" width="10" style="140" bestFit="1" customWidth="1"/>
    <col min="11784" max="11784" width="2.5" style="140" bestFit="1" customWidth="1"/>
    <col min="11785" max="11785" width="4.875" style="140" bestFit="1" customWidth="1"/>
    <col min="11786" max="11786" width="2.5" style="140" bestFit="1" customWidth="1"/>
    <col min="11787" max="11787" width="1.625" style="140" bestFit="1" customWidth="1"/>
    <col min="11788" max="11788" width="0.875" style="140" bestFit="1" customWidth="1"/>
    <col min="11789" max="11790" width="2.5" style="140" bestFit="1" customWidth="1"/>
    <col min="11791" max="11791" width="1.625" style="140" bestFit="1" customWidth="1"/>
    <col min="11792" max="11792" width="0.875" style="140" bestFit="1" customWidth="1"/>
    <col min="11793" max="11793" width="3.25" style="140" bestFit="1" customWidth="1"/>
    <col min="11794" max="11794" width="1.625" style="140" bestFit="1" customWidth="1"/>
    <col min="11795" max="11797" width="0.875" style="140" bestFit="1" customWidth="1"/>
    <col min="11798" max="11798" width="1.625" style="140" bestFit="1" customWidth="1"/>
    <col min="11799" max="11799" width="0.875" style="140" bestFit="1" customWidth="1"/>
    <col min="11800" max="11800" width="3.25" style="140" bestFit="1" customWidth="1"/>
    <col min="11801" max="11801" width="0.875" style="140" bestFit="1" customWidth="1"/>
    <col min="11802" max="11802" width="1.625" style="140" bestFit="1" customWidth="1"/>
    <col min="11803" max="11803" width="0.875" style="140" bestFit="1" customWidth="1"/>
    <col min="11804" max="11804" width="1.625" style="140" bestFit="1" customWidth="1"/>
    <col min="11805" max="11806" width="0.875" style="140" bestFit="1" customWidth="1"/>
    <col min="11807" max="11808" width="1.625" style="140" bestFit="1" customWidth="1"/>
    <col min="11809" max="11809" width="0.875" style="140" bestFit="1" customWidth="1"/>
    <col min="11810" max="11810" width="2.5" style="140" bestFit="1" customWidth="1"/>
    <col min="11811" max="11812" width="1.625" style="140" bestFit="1" customWidth="1"/>
    <col min="11813" max="11813" width="2.5" style="140" bestFit="1" customWidth="1"/>
    <col min="11814" max="11814" width="8.25" style="140" bestFit="1" customWidth="1"/>
    <col min="11815" max="12032" width="8.75" style="140"/>
    <col min="12033" max="12033" width="4.125" style="140" bestFit="1" customWidth="1"/>
    <col min="12034" max="12035" width="1.625" style="140" bestFit="1" customWidth="1"/>
    <col min="12036" max="12036" width="0.875" style="140" bestFit="1" customWidth="1"/>
    <col min="12037" max="12037" width="1.625" style="140" bestFit="1" customWidth="1"/>
    <col min="12038" max="12038" width="2.25" style="140" bestFit="1" customWidth="1"/>
    <col min="12039" max="12039" width="10" style="140" bestFit="1" customWidth="1"/>
    <col min="12040" max="12040" width="2.5" style="140" bestFit="1" customWidth="1"/>
    <col min="12041" max="12041" width="4.875" style="140" bestFit="1" customWidth="1"/>
    <col min="12042" max="12042" width="2.5" style="140" bestFit="1" customWidth="1"/>
    <col min="12043" max="12043" width="1.625" style="140" bestFit="1" customWidth="1"/>
    <col min="12044" max="12044" width="0.875" style="140" bestFit="1" customWidth="1"/>
    <col min="12045" max="12046" width="2.5" style="140" bestFit="1" customWidth="1"/>
    <col min="12047" max="12047" width="1.625" style="140" bestFit="1" customWidth="1"/>
    <col min="12048" max="12048" width="0.875" style="140" bestFit="1" customWidth="1"/>
    <col min="12049" max="12049" width="3.25" style="140" bestFit="1" customWidth="1"/>
    <col min="12050" max="12050" width="1.625" style="140" bestFit="1" customWidth="1"/>
    <col min="12051" max="12053" width="0.875" style="140" bestFit="1" customWidth="1"/>
    <col min="12054" max="12054" width="1.625" style="140" bestFit="1" customWidth="1"/>
    <col min="12055" max="12055" width="0.875" style="140" bestFit="1" customWidth="1"/>
    <col min="12056" max="12056" width="3.25" style="140" bestFit="1" customWidth="1"/>
    <col min="12057" max="12057" width="0.875" style="140" bestFit="1" customWidth="1"/>
    <col min="12058" max="12058" width="1.625" style="140" bestFit="1" customWidth="1"/>
    <col min="12059" max="12059" width="0.875" style="140" bestFit="1" customWidth="1"/>
    <col min="12060" max="12060" width="1.625" style="140" bestFit="1" customWidth="1"/>
    <col min="12061" max="12062" width="0.875" style="140" bestFit="1" customWidth="1"/>
    <col min="12063" max="12064" width="1.625" style="140" bestFit="1" customWidth="1"/>
    <col min="12065" max="12065" width="0.875" style="140" bestFit="1" customWidth="1"/>
    <col min="12066" max="12066" width="2.5" style="140" bestFit="1" customWidth="1"/>
    <col min="12067" max="12068" width="1.625" style="140" bestFit="1" customWidth="1"/>
    <col min="12069" max="12069" width="2.5" style="140" bestFit="1" customWidth="1"/>
    <col min="12070" max="12070" width="8.25" style="140" bestFit="1" customWidth="1"/>
    <col min="12071" max="12288" width="8.75" style="140"/>
    <col min="12289" max="12289" width="4.125" style="140" bestFit="1" customWidth="1"/>
    <col min="12290" max="12291" width="1.625" style="140" bestFit="1" customWidth="1"/>
    <col min="12292" max="12292" width="0.875" style="140" bestFit="1" customWidth="1"/>
    <col min="12293" max="12293" width="1.625" style="140" bestFit="1" customWidth="1"/>
    <col min="12294" max="12294" width="2.25" style="140" bestFit="1" customWidth="1"/>
    <col min="12295" max="12295" width="10" style="140" bestFit="1" customWidth="1"/>
    <col min="12296" max="12296" width="2.5" style="140" bestFit="1" customWidth="1"/>
    <col min="12297" max="12297" width="4.875" style="140" bestFit="1" customWidth="1"/>
    <col min="12298" max="12298" width="2.5" style="140" bestFit="1" customWidth="1"/>
    <col min="12299" max="12299" width="1.625" style="140" bestFit="1" customWidth="1"/>
    <col min="12300" max="12300" width="0.875" style="140" bestFit="1" customWidth="1"/>
    <col min="12301" max="12302" width="2.5" style="140" bestFit="1" customWidth="1"/>
    <col min="12303" max="12303" width="1.625" style="140" bestFit="1" customWidth="1"/>
    <col min="12304" max="12304" width="0.875" style="140" bestFit="1" customWidth="1"/>
    <col min="12305" max="12305" width="3.25" style="140" bestFit="1" customWidth="1"/>
    <col min="12306" max="12306" width="1.625" style="140" bestFit="1" customWidth="1"/>
    <col min="12307" max="12309" width="0.875" style="140" bestFit="1" customWidth="1"/>
    <col min="12310" max="12310" width="1.625" style="140" bestFit="1" customWidth="1"/>
    <col min="12311" max="12311" width="0.875" style="140" bestFit="1" customWidth="1"/>
    <col min="12312" max="12312" width="3.25" style="140" bestFit="1" customWidth="1"/>
    <col min="12313" max="12313" width="0.875" style="140" bestFit="1" customWidth="1"/>
    <col min="12314" max="12314" width="1.625" style="140" bestFit="1" customWidth="1"/>
    <col min="12315" max="12315" width="0.875" style="140" bestFit="1" customWidth="1"/>
    <col min="12316" max="12316" width="1.625" style="140" bestFit="1" customWidth="1"/>
    <col min="12317" max="12318" width="0.875" style="140" bestFit="1" customWidth="1"/>
    <col min="12319" max="12320" width="1.625" style="140" bestFit="1" customWidth="1"/>
    <col min="12321" max="12321" width="0.875" style="140" bestFit="1" customWidth="1"/>
    <col min="12322" max="12322" width="2.5" style="140" bestFit="1" customWidth="1"/>
    <col min="12323" max="12324" width="1.625" style="140" bestFit="1" customWidth="1"/>
    <col min="12325" max="12325" width="2.5" style="140" bestFit="1" customWidth="1"/>
    <col min="12326" max="12326" width="8.25" style="140" bestFit="1" customWidth="1"/>
    <col min="12327" max="12544" width="8.75" style="140"/>
    <col min="12545" max="12545" width="4.125" style="140" bestFit="1" customWidth="1"/>
    <col min="12546" max="12547" width="1.625" style="140" bestFit="1" customWidth="1"/>
    <col min="12548" max="12548" width="0.875" style="140" bestFit="1" customWidth="1"/>
    <col min="12549" max="12549" width="1.625" style="140" bestFit="1" customWidth="1"/>
    <col min="12550" max="12550" width="2.25" style="140" bestFit="1" customWidth="1"/>
    <col min="12551" max="12551" width="10" style="140" bestFit="1" customWidth="1"/>
    <col min="12552" max="12552" width="2.5" style="140" bestFit="1" customWidth="1"/>
    <col min="12553" max="12553" width="4.875" style="140" bestFit="1" customWidth="1"/>
    <col min="12554" max="12554" width="2.5" style="140" bestFit="1" customWidth="1"/>
    <col min="12555" max="12555" width="1.625" style="140" bestFit="1" customWidth="1"/>
    <col min="12556" max="12556" width="0.875" style="140" bestFit="1" customWidth="1"/>
    <col min="12557" max="12558" width="2.5" style="140" bestFit="1" customWidth="1"/>
    <col min="12559" max="12559" width="1.625" style="140" bestFit="1" customWidth="1"/>
    <col min="12560" max="12560" width="0.875" style="140" bestFit="1" customWidth="1"/>
    <col min="12561" max="12561" width="3.25" style="140" bestFit="1" customWidth="1"/>
    <col min="12562" max="12562" width="1.625" style="140" bestFit="1" customWidth="1"/>
    <col min="12563" max="12565" width="0.875" style="140" bestFit="1" customWidth="1"/>
    <col min="12566" max="12566" width="1.625" style="140" bestFit="1" customWidth="1"/>
    <col min="12567" max="12567" width="0.875" style="140" bestFit="1" customWidth="1"/>
    <col min="12568" max="12568" width="3.25" style="140" bestFit="1" customWidth="1"/>
    <col min="12569" max="12569" width="0.875" style="140" bestFit="1" customWidth="1"/>
    <col min="12570" max="12570" width="1.625" style="140" bestFit="1" customWidth="1"/>
    <col min="12571" max="12571" width="0.875" style="140" bestFit="1" customWidth="1"/>
    <col min="12572" max="12572" width="1.625" style="140" bestFit="1" customWidth="1"/>
    <col min="12573" max="12574" width="0.875" style="140" bestFit="1" customWidth="1"/>
    <col min="12575" max="12576" width="1.625" style="140" bestFit="1" customWidth="1"/>
    <col min="12577" max="12577" width="0.875" style="140" bestFit="1" customWidth="1"/>
    <col min="12578" max="12578" width="2.5" style="140" bestFit="1" customWidth="1"/>
    <col min="12579" max="12580" width="1.625" style="140" bestFit="1" customWidth="1"/>
    <col min="12581" max="12581" width="2.5" style="140" bestFit="1" customWidth="1"/>
    <col min="12582" max="12582" width="8.25" style="140" bestFit="1" customWidth="1"/>
    <col min="12583" max="12800" width="8.75" style="140"/>
    <col min="12801" max="12801" width="4.125" style="140" bestFit="1" customWidth="1"/>
    <col min="12802" max="12803" width="1.625" style="140" bestFit="1" customWidth="1"/>
    <col min="12804" max="12804" width="0.875" style="140" bestFit="1" customWidth="1"/>
    <col min="12805" max="12805" width="1.625" style="140" bestFit="1" customWidth="1"/>
    <col min="12806" max="12806" width="2.25" style="140" bestFit="1" customWidth="1"/>
    <col min="12807" max="12807" width="10" style="140" bestFit="1" customWidth="1"/>
    <col min="12808" max="12808" width="2.5" style="140" bestFit="1" customWidth="1"/>
    <col min="12809" max="12809" width="4.875" style="140" bestFit="1" customWidth="1"/>
    <col min="12810" max="12810" width="2.5" style="140" bestFit="1" customWidth="1"/>
    <col min="12811" max="12811" width="1.625" style="140" bestFit="1" customWidth="1"/>
    <col min="12812" max="12812" width="0.875" style="140" bestFit="1" customWidth="1"/>
    <col min="12813" max="12814" width="2.5" style="140" bestFit="1" customWidth="1"/>
    <col min="12815" max="12815" width="1.625" style="140" bestFit="1" customWidth="1"/>
    <col min="12816" max="12816" width="0.875" style="140" bestFit="1" customWidth="1"/>
    <col min="12817" max="12817" width="3.25" style="140" bestFit="1" customWidth="1"/>
    <col min="12818" max="12818" width="1.625" style="140" bestFit="1" customWidth="1"/>
    <col min="12819" max="12821" width="0.875" style="140" bestFit="1" customWidth="1"/>
    <col min="12822" max="12822" width="1.625" style="140" bestFit="1" customWidth="1"/>
    <col min="12823" max="12823" width="0.875" style="140" bestFit="1" customWidth="1"/>
    <col min="12824" max="12824" width="3.25" style="140" bestFit="1" customWidth="1"/>
    <col min="12825" max="12825" width="0.875" style="140" bestFit="1" customWidth="1"/>
    <col min="12826" max="12826" width="1.625" style="140" bestFit="1" customWidth="1"/>
    <col min="12827" max="12827" width="0.875" style="140" bestFit="1" customWidth="1"/>
    <col min="12828" max="12828" width="1.625" style="140" bestFit="1" customWidth="1"/>
    <col min="12829" max="12830" width="0.875" style="140" bestFit="1" customWidth="1"/>
    <col min="12831" max="12832" width="1.625" style="140" bestFit="1" customWidth="1"/>
    <col min="12833" max="12833" width="0.875" style="140" bestFit="1" customWidth="1"/>
    <col min="12834" max="12834" width="2.5" style="140" bestFit="1" customWidth="1"/>
    <col min="12835" max="12836" width="1.625" style="140" bestFit="1" customWidth="1"/>
    <col min="12837" max="12837" width="2.5" style="140" bestFit="1" customWidth="1"/>
    <col min="12838" max="12838" width="8.25" style="140" bestFit="1" customWidth="1"/>
    <col min="12839" max="13056" width="8.75" style="140"/>
    <col min="13057" max="13057" width="4.125" style="140" bestFit="1" customWidth="1"/>
    <col min="13058" max="13059" width="1.625" style="140" bestFit="1" customWidth="1"/>
    <col min="13060" max="13060" width="0.875" style="140" bestFit="1" customWidth="1"/>
    <col min="13061" max="13061" width="1.625" style="140" bestFit="1" customWidth="1"/>
    <col min="13062" max="13062" width="2.25" style="140" bestFit="1" customWidth="1"/>
    <col min="13063" max="13063" width="10" style="140" bestFit="1" customWidth="1"/>
    <col min="13064" max="13064" width="2.5" style="140" bestFit="1" customWidth="1"/>
    <col min="13065" max="13065" width="4.875" style="140" bestFit="1" customWidth="1"/>
    <col min="13066" max="13066" width="2.5" style="140" bestFit="1" customWidth="1"/>
    <col min="13067" max="13067" width="1.625" style="140" bestFit="1" customWidth="1"/>
    <col min="13068" max="13068" width="0.875" style="140" bestFit="1" customWidth="1"/>
    <col min="13069" max="13070" width="2.5" style="140" bestFit="1" customWidth="1"/>
    <col min="13071" max="13071" width="1.625" style="140" bestFit="1" customWidth="1"/>
    <col min="13072" max="13072" width="0.875" style="140" bestFit="1" customWidth="1"/>
    <col min="13073" max="13073" width="3.25" style="140" bestFit="1" customWidth="1"/>
    <col min="13074" max="13074" width="1.625" style="140" bestFit="1" customWidth="1"/>
    <col min="13075" max="13077" width="0.875" style="140" bestFit="1" customWidth="1"/>
    <col min="13078" max="13078" width="1.625" style="140" bestFit="1" customWidth="1"/>
    <col min="13079" max="13079" width="0.875" style="140" bestFit="1" customWidth="1"/>
    <col min="13080" max="13080" width="3.25" style="140" bestFit="1" customWidth="1"/>
    <col min="13081" max="13081" width="0.875" style="140" bestFit="1" customWidth="1"/>
    <col min="13082" max="13082" width="1.625" style="140" bestFit="1" customWidth="1"/>
    <col min="13083" max="13083" width="0.875" style="140" bestFit="1" customWidth="1"/>
    <col min="13084" max="13084" width="1.625" style="140" bestFit="1" customWidth="1"/>
    <col min="13085" max="13086" width="0.875" style="140" bestFit="1" customWidth="1"/>
    <col min="13087" max="13088" width="1.625" style="140" bestFit="1" customWidth="1"/>
    <col min="13089" max="13089" width="0.875" style="140" bestFit="1" customWidth="1"/>
    <col min="13090" max="13090" width="2.5" style="140" bestFit="1" customWidth="1"/>
    <col min="13091" max="13092" width="1.625" style="140" bestFit="1" customWidth="1"/>
    <col min="13093" max="13093" width="2.5" style="140" bestFit="1" customWidth="1"/>
    <col min="13094" max="13094" width="8.25" style="140" bestFit="1" customWidth="1"/>
    <col min="13095" max="13312" width="8.75" style="140"/>
    <col min="13313" max="13313" width="4.125" style="140" bestFit="1" customWidth="1"/>
    <col min="13314" max="13315" width="1.625" style="140" bestFit="1" customWidth="1"/>
    <col min="13316" max="13316" width="0.875" style="140" bestFit="1" customWidth="1"/>
    <col min="13317" max="13317" width="1.625" style="140" bestFit="1" customWidth="1"/>
    <col min="13318" max="13318" width="2.25" style="140" bestFit="1" customWidth="1"/>
    <col min="13319" max="13319" width="10" style="140" bestFit="1" customWidth="1"/>
    <col min="13320" max="13320" width="2.5" style="140" bestFit="1" customWidth="1"/>
    <col min="13321" max="13321" width="4.875" style="140" bestFit="1" customWidth="1"/>
    <col min="13322" max="13322" width="2.5" style="140" bestFit="1" customWidth="1"/>
    <col min="13323" max="13323" width="1.625" style="140" bestFit="1" customWidth="1"/>
    <col min="13324" max="13324" width="0.875" style="140" bestFit="1" customWidth="1"/>
    <col min="13325" max="13326" width="2.5" style="140" bestFit="1" customWidth="1"/>
    <col min="13327" max="13327" width="1.625" style="140" bestFit="1" customWidth="1"/>
    <col min="13328" max="13328" width="0.875" style="140" bestFit="1" customWidth="1"/>
    <col min="13329" max="13329" width="3.25" style="140" bestFit="1" customWidth="1"/>
    <col min="13330" max="13330" width="1.625" style="140" bestFit="1" customWidth="1"/>
    <col min="13331" max="13333" width="0.875" style="140" bestFit="1" customWidth="1"/>
    <col min="13334" max="13334" width="1.625" style="140" bestFit="1" customWidth="1"/>
    <col min="13335" max="13335" width="0.875" style="140" bestFit="1" customWidth="1"/>
    <col min="13336" max="13336" width="3.25" style="140" bestFit="1" customWidth="1"/>
    <col min="13337" max="13337" width="0.875" style="140" bestFit="1" customWidth="1"/>
    <col min="13338" max="13338" width="1.625" style="140" bestFit="1" customWidth="1"/>
    <col min="13339" max="13339" width="0.875" style="140" bestFit="1" customWidth="1"/>
    <col min="13340" max="13340" width="1.625" style="140" bestFit="1" customWidth="1"/>
    <col min="13341" max="13342" width="0.875" style="140" bestFit="1" customWidth="1"/>
    <col min="13343" max="13344" width="1.625" style="140" bestFit="1" customWidth="1"/>
    <col min="13345" max="13345" width="0.875" style="140" bestFit="1" customWidth="1"/>
    <col min="13346" max="13346" width="2.5" style="140" bestFit="1" customWidth="1"/>
    <col min="13347" max="13348" width="1.625" style="140" bestFit="1" customWidth="1"/>
    <col min="13349" max="13349" width="2.5" style="140" bestFit="1" customWidth="1"/>
    <col min="13350" max="13350" width="8.25" style="140" bestFit="1" customWidth="1"/>
    <col min="13351" max="13568" width="8.75" style="140"/>
    <col min="13569" max="13569" width="4.125" style="140" bestFit="1" customWidth="1"/>
    <col min="13570" max="13571" width="1.625" style="140" bestFit="1" customWidth="1"/>
    <col min="13572" max="13572" width="0.875" style="140" bestFit="1" customWidth="1"/>
    <col min="13573" max="13573" width="1.625" style="140" bestFit="1" customWidth="1"/>
    <col min="13574" max="13574" width="2.25" style="140" bestFit="1" customWidth="1"/>
    <col min="13575" max="13575" width="10" style="140" bestFit="1" customWidth="1"/>
    <col min="13576" max="13576" width="2.5" style="140" bestFit="1" customWidth="1"/>
    <col min="13577" max="13577" width="4.875" style="140" bestFit="1" customWidth="1"/>
    <col min="13578" max="13578" width="2.5" style="140" bestFit="1" customWidth="1"/>
    <col min="13579" max="13579" width="1.625" style="140" bestFit="1" customWidth="1"/>
    <col min="13580" max="13580" width="0.875" style="140" bestFit="1" customWidth="1"/>
    <col min="13581" max="13582" width="2.5" style="140" bestFit="1" customWidth="1"/>
    <col min="13583" max="13583" width="1.625" style="140" bestFit="1" customWidth="1"/>
    <col min="13584" max="13584" width="0.875" style="140" bestFit="1" customWidth="1"/>
    <col min="13585" max="13585" width="3.25" style="140" bestFit="1" customWidth="1"/>
    <col min="13586" max="13586" width="1.625" style="140" bestFit="1" customWidth="1"/>
    <col min="13587" max="13589" width="0.875" style="140" bestFit="1" customWidth="1"/>
    <col min="13590" max="13590" width="1.625" style="140" bestFit="1" customWidth="1"/>
    <col min="13591" max="13591" width="0.875" style="140" bestFit="1" customWidth="1"/>
    <col min="13592" max="13592" width="3.25" style="140" bestFit="1" customWidth="1"/>
    <col min="13593" max="13593" width="0.875" style="140" bestFit="1" customWidth="1"/>
    <col min="13594" max="13594" width="1.625" style="140" bestFit="1" customWidth="1"/>
    <col min="13595" max="13595" width="0.875" style="140" bestFit="1" customWidth="1"/>
    <col min="13596" max="13596" width="1.625" style="140" bestFit="1" customWidth="1"/>
    <col min="13597" max="13598" width="0.875" style="140" bestFit="1" customWidth="1"/>
    <col min="13599" max="13600" width="1.625" style="140" bestFit="1" customWidth="1"/>
    <col min="13601" max="13601" width="0.875" style="140" bestFit="1" customWidth="1"/>
    <col min="13602" max="13602" width="2.5" style="140" bestFit="1" customWidth="1"/>
    <col min="13603" max="13604" width="1.625" style="140" bestFit="1" customWidth="1"/>
    <col min="13605" max="13605" width="2.5" style="140" bestFit="1" customWidth="1"/>
    <col min="13606" max="13606" width="8.25" style="140" bestFit="1" customWidth="1"/>
    <col min="13607" max="13824" width="8.75" style="140"/>
    <col min="13825" max="13825" width="4.125" style="140" bestFit="1" customWidth="1"/>
    <col min="13826" max="13827" width="1.625" style="140" bestFit="1" customWidth="1"/>
    <col min="13828" max="13828" width="0.875" style="140" bestFit="1" customWidth="1"/>
    <col min="13829" max="13829" width="1.625" style="140" bestFit="1" customWidth="1"/>
    <col min="13830" max="13830" width="2.25" style="140" bestFit="1" customWidth="1"/>
    <col min="13831" max="13831" width="10" style="140" bestFit="1" customWidth="1"/>
    <col min="13832" max="13832" width="2.5" style="140" bestFit="1" customWidth="1"/>
    <col min="13833" max="13833" width="4.875" style="140" bestFit="1" customWidth="1"/>
    <col min="13834" max="13834" width="2.5" style="140" bestFit="1" customWidth="1"/>
    <col min="13835" max="13835" width="1.625" style="140" bestFit="1" customWidth="1"/>
    <col min="13836" max="13836" width="0.875" style="140" bestFit="1" customWidth="1"/>
    <col min="13837" max="13838" width="2.5" style="140" bestFit="1" customWidth="1"/>
    <col min="13839" max="13839" width="1.625" style="140" bestFit="1" customWidth="1"/>
    <col min="13840" max="13840" width="0.875" style="140" bestFit="1" customWidth="1"/>
    <col min="13841" max="13841" width="3.25" style="140" bestFit="1" customWidth="1"/>
    <col min="13842" max="13842" width="1.625" style="140" bestFit="1" customWidth="1"/>
    <col min="13843" max="13845" width="0.875" style="140" bestFit="1" customWidth="1"/>
    <col min="13846" max="13846" width="1.625" style="140" bestFit="1" customWidth="1"/>
    <col min="13847" max="13847" width="0.875" style="140" bestFit="1" customWidth="1"/>
    <col min="13848" max="13848" width="3.25" style="140" bestFit="1" customWidth="1"/>
    <col min="13849" max="13849" width="0.875" style="140" bestFit="1" customWidth="1"/>
    <col min="13850" max="13850" width="1.625" style="140" bestFit="1" customWidth="1"/>
    <col min="13851" max="13851" width="0.875" style="140" bestFit="1" customWidth="1"/>
    <col min="13852" max="13852" width="1.625" style="140" bestFit="1" customWidth="1"/>
    <col min="13853" max="13854" width="0.875" style="140" bestFit="1" customWidth="1"/>
    <col min="13855" max="13856" width="1.625" style="140" bestFit="1" customWidth="1"/>
    <col min="13857" max="13857" width="0.875" style="140" bestFit="1" customWidth="1"/>
    <col min="13858" max="13858" width="2.5" style="140" bestFit="1" customWidth="1"/>
    <col min="13859" max="13860" width="1.625" style="140" bestFit="1" customWidth="1"/>
    <col min="13861" max="13861" width="2.5" style="140" bestFit="1" customWidth="1"/>
    <col min="13862" max="13862" width="8.25" style="140" bestFit="1" customWidth="1"/>
    <col min="13863" max="14080" width="8.75" style="140"/>
    <col min="14081" max="14081" width="4.125" style="140" bestFit="1" customWidth="1"/>
    <col min="14082" max="14083" width="1.625" style="140" bestFit="1" customWidth="1"/>
    <col min="14084" max="14084" width="0.875" style="140" bestFit="1" customWidth="1"/>
    <col min="14085" max="14085" width="1.625" style="140" bestFit="1" customWidth="1"/>
    <col min="14086" max="14086" width="2.25" style="140" bestFit="1" customWidth="1"/>
    <col min="14087" max="14087" width="10" style="140" bestFit="1" customWidth="1"/>
    <col min="14088" max="14088" width="2.5" style="140" bestFit="1" customWidth="1"/>
    <col min="14089" max="14089" width="4.875" style="140" bestFit="1" customWidth="1"/>
    <col min="14090" max="14090" width="2.5" style="140" bestFit="1" customWidth="1"/>
    <col min="14091" max="14091" width="1.625" style="140" bestFit="1" customWidth="1"/>
    <col min="14092" max="14092" width="0.875" style="140" bestFit="1" customWidth="1"/>
    <col min="14093" max="14094" width="2.5" style="140" bestFit="1" customWidth="1"/>
    <col min="14095" max="14095" width="1.625" style="140" bestFit="1" customWidth="1"/>
    <col min="14096" max="14096" width="0.875" style="140" bestFit="1" customWidth="1"/>
    <col min="14097" max="14097" width="3.25" style="140" bestFit="1" customWidth="1"/>
    <col min="14098" max="14098" width="1.625" style="140" bestFit="1" customWidth="1"/>
    <col min="14099" max="14101" width="0.875" style="140" bestFit="1" customWidth="1"/>
    <col min="14102" max="14102" width="1.625" style="140" bestFit="1" customWidth="1"/>
    <col min="14103" max="14103" width="0.875" style="140" bestFit="1" customWidth="1"/>
    <col min="14104" max="14104" width="3.25" style="140" bestFit="1" customWidth="1"/>
    <col min="14105" max="14105" width="0.875" style="140" bestFit="1" customWidth="1"/>
    <col min="14106" max="14106" width="1.625" style="140" bestFit="1" customWidth="1"/>
    <col min="14107" max="14107" width="0.875" style="140" bestFit="1" customWidth="1"/>
    <col min="14108" max="14108" width="1.625" style="140" bestFit="1" customWidth="1"/>
    <col min="14109" max="14110" width="0.875" style="140" bestFit="1" customWidth="1"/>
    <col min="14111" max="14112" width="1.625" style="140" bestFit="1" customWidth="1"/>
    <col min="14113" max="14113" width="0.875" style="140" bestFit="1" customWidth="1"/>
    <col min="14114" max="14114" width="2.5" style="140" bestFit="1" customWidth="1"/>
    <col min="14115" max="14116" width="1.625" style="140" bestFit="1" customWidth="1"/>
    <col min="14117" max="14117" width="2.5" style="140" bestFit="1" customWidth="1"/>
    <col min="14118" max="14118" width="8.25" style="140" bestFit="1" customWidth="1"/>
    <col min="14119" max="14336" width="8.75" style="140"/>
    <col min="14337" max="14337" width="4.125" style="140" bestFit="1" customWidth="1"/>
    <col min="14338" max="14339" width="1.625" style="140" bestFit="1" customWidth="1"/>
    <col min="14340" max="14340" width="0.875" style="140" bestFit="1" customWidth="1"/>
    <col min="14341" max="14341" width="1.625" style="140" bestFit="1" customWidth="1"/>
    <col min="14342" max="14342" width="2.25" style="140" bestFit="1" customWidth="1"/>
    <col min="14343" max="14343" width="10" style="140" bestFit="1" customWidth="1"/>
    <col min="14344" max="14344" width="2.5" style="140" bestFit="1" customWidth="1"/>
    <col min="14345" max="14345" width="4.875" style="140" bestFit="1" customWidth="1"/>
    <col min="14346" max="14346" width="2.5" style="140" bestFit="1" customWidth="1"/>
    <col min="14347" max="14347" width="1.625" style="140" bestFit="1" customWidth="1"/>
    <col min="14348" max="14348" width="0.875" style="140" bestFit="1" customWidth="1"/>
    <col min="14349" max="14350" width="2.5" style="140" bestFit="1" customWidth="1"/>
    <col min="14351" max="14351" width="1.625" style="140" bestFit="1" customWidth="1"/>
    <col min="14352" max="14352" width="0.875" style="140" bestFit="1" customWidth="1"/>
    <col min="14353" max="14353" width="3.25" style="140" bestFit="1" customWidth="1"/>
    <col min="14354" max="14354" width="1.625" style="140" bestFit="1" customWidth="1"/>
    <col min="14355" max="14357" width="0.875" style="140" bestFit="1" customWidth="1"/>
    <col min="14358" max="14358" width="1.625" style="140" bestFit="1" customWidth="1"/>
    <col min="14359" max="14359" width="0.875" style="140" bestFit="1" customWidth="1"/>
    <col min="14360" max="14360" width="3.25" style="140" bestFit="1" customWidth="1"/>
    <col min="14361" max="14361" width="0.875" style="140" bestFit="1" customWidth="1"/>
    <col min="14362" max="14362" width="1.625" style="140" bestFit="1" customWidth="1"/>
    <col min="14363" max="14363" width="0.875" style="140" bestFit="1" customWidth="1"/>
    <col min="14364" max="14364" width="1.625" style="140" bestFit="1" customWidth="1"/>
    <col min="14365" max="14366" width="0.875" style="140" bestFit="1" customWidth="1"/>
    <col min="14367" max="14368" width="1.625" style="140" bestFit="1" customWidth="1"/>
    <col min="14369" max="14369" width="0.875" style="140" bestFit="1" customWidth="1"/>
    <col min="14370" max="14370" width="2.5" style="140" bestFit="1" customWidth="1"/>
    <col min="14371" max="14372" width="1.625" style="140" bestFit="1" customWidth="1"/>
    <col min="14373" max="14373" width="2.5" style="140" bestFit="1" customWidth="1"/>
    <col min="14374" max="14374" width="8.25" style="140" bestFit="1" customWidth="1"/>
    <col min="14375" max="14592" width="8.75" style="140"/>
    <col min="14593" max="14593" width="4.125" style="140" bestFit="1" customWidth="1"/>
    <col min="14594" max="14595" width="1.625" style="140" bestFit="1" customWidth="1"/>
    <col min="14596" max="14596" width="0.875" style="140" bestFit="1" customWidth="1"/>
    <col min="14597" max="14597" width="1.625" style="140" bestFit="1" customWidth="1"/>
    <col min="14598" max="14598" width="2.25" style="140" bestFit="1" customWidth="1"/>
    <col min="14599" max="14599" width="10" style="140" bestFit="1" customWidth="1"/>
    <col min="14600" max="14600" width="2.5" style="140" bestFit="1" customWidth="1"/>
    <col min="14601" max="14601" width="4.875" style="140" bestFit="1" customWidth="1"/>
    <col min="14602" max="14602" width="2.5" style="140" bestFit="1" customWidth="1"/>
    <col min="14603" max="14603" width="1.625" style="140" bestFit="1" customWidth="1"/>
    <col min="14604" max="14604" width="0.875" style="140" bestFit="1" customWidth="1"/>
    <col min="14605" max="14606" width="2.5" style="140" bestFit="1" customWidth="1"/>
    <col min="14607" max="14607" width="1.625" style="140" bestFit="1" customWidth="1"/>
    <col min="14608" max="14608" width="0.875" style="140" bestFit="1" customWidth="1"/>
    <col min="14609" max="14609" width="3.25" style="140" bestFit="1" customWidth="1"/>
    <col min="14610" max="14610" width="1.625" style="140" bestFit="1" customWidth="1"/>
    <col min="14611" max="14613" width="0.875" style="140" bestFit="1" customWidth="1"/>
    <col min="14614" max="14614" width="1.625" style="140" bestFit="1" customWidth="1"/>
    <col min="14615" max="14615" width="0.875" style="140" bestFit="1" customWidth="1"/>
    <col min="14616" max="14616" width="3.25" style="140" bestFit="1" customWidth="1"/>
    <col min="14617" max="14617" width="0.875" style="140" bestFit="1" customWidth="1"/>
    <col min="14618" max="14618" width="1.625" style="140" bestFit="1" customWidth="1"/>
    <col min="14619" max="14619" width="0.875" style="140" bestFit="1" customWidth="1"/>
    <col min="14620" max="14620" width="1.625" style="140" bestFit="1" customWidth="1"/>
    <col min="14621" max="14622" width="0.875" style="140" bestFit="1" customWidth="1"/>
    <col min="14623" max="14624" width="1.625" style="140" bestFit="1" customWidth="1"/>
    <col min="14625" max="14625" width="0.875" style="140" bestFit="1" customWidth="1"/>
    <col min="14626" max="14626" width="2.5" style="140" bestFit="1" customWidth="1"/>
    <col min="14627" max="14628" width="1.625" style="140" bestFit="1" customWidth="1"/>
    <col min="14629" max="14629" width="2.5" style="140" bestFit="1" customWidth="1"/>
    <col min="14630" max="14630" width="8.25" style="140" bestFit="1" customWidth="1"/>
    <col min="14631" max="14848" width="8.75" style="140"/>
    <col min="14849" max="14849" width="4.125" style="140" bestFit="1" customWidth="1"/>
    <col min="14850" max="14851" width="1.625" style="140" bestFit="1" customWidth="1"/>
    <col min="14852" max="14852" width="0.875" style="140" bestFit="1" customWidth="1"/>
    <col min="14853" max="14853" width="1.625" style="140" bestFit="1" customWidth="1"/>
    <col min="14854" max="14854" width="2.25" style="140" bestFit="1" customWidth="1"/>
    <col min="14855" max="14855" width="10" style="140" bestFit="1" customWidth="1"/>
    <col min="14856" max="14856" width="2.5" style="140" bestFit="1" customWidth="1"/>
    <col min="14857" max="14857" width="4.875" style="140" bestFit="1" customWidth="1"/>
    <col min="14858" max="14858" width="2.5" style="140" bestFit="1" customWidth="1"/>
    <col min="14859" max="14859" width="1.625" style="140" bestFit="1" customWidth="1"/>
    <col min="14860" max="14860" width="0.875" style="140" bestFit="1" customWidth="1"/>
    <col min="14861" max="14862" width="2.5" style="140" bestFit="1" customWidth="1"/>
    <col min="14863" max="14863" width="1.625" style="140" bestFit="1" customWidth="1"/>
    <col min="14864" max="14864" width="0.875" style="140" bestFit="1" customWidth="1"/>
    <col min="14865" max="14865" width="3.25" style="140" bestFit="1" customWidth="1"/>
    <col min="14866" max="14866" width="1.625" style="140" bestFit="1" customWidth="1"/>
    <col min="14867" max="14869" width="0.875" style="140" bestFit="1" customWidth="1"/>
    <col min="14870" max="14870" width="1.625" style="140" bestFit="1" customWidth="1"/>
    <col min="14871" max="14871" width="0.875" style="140" bestFit="1" customWidth="1"/>
    <col min="14872" max="14872" width="3.25" style="140" bestFit="1" customWidth="1"/>
    <col min="14873" max="14873" width="0.875" style="140" bestFit="1" customWidth="1"/>
    <col min="14874" max="14874" width="1.625" style="140" bestFit="1" customWidth="1"/>
    <col min="14875" max="14875" width="0.875" style="140" bestFit="1" customWidth="1"/>
    <col min="14876" max="14876" width="1.625" style="140" bestFit="1" customWidth="1"/>
    <col min="14877" max="14878" width="0.875" style="140" bestFit="1" customWidth="1"/>
    <col min="14879" max="14880" width="1.625" style="140" bestFit="1" customWidth="1"/>
    <col min="14881" max="14881" width="0.875" style="140" bestFit="1" customWidth="1"/>
    <col min="14882" max="14882" width="2.5" style="140" bestFit="1" customWidth="1"/>
    <col min="14883" max="14884" width="1.625" style="140" bestFit="1" customWidth="1"/>
    <col min="14885" max="14885" width="2.5" style="140" bestFit="1" customWidth="1"/>
    <col min="14886" max="14886" width="8.25" style="140" bestFit="1" customWidth="1"/>
    <col min="14887" max="15104" width="8.75" style="140"/>
    <col min="15105" max="15105" width="4.125" style="140" bestFit="1" customWidth="1"/>
    <col min="15106" max="15107" width="1.625" style="140" bestFit="1" customWidth="1"/>
    <col min="15108" max="15108" width="0.875" style="140" bestFit="1" customWidth="1"/>
    <col min="15109" max="15109" width="1.625" style="140" bestFit="1" customWidth="1"/>
    <col min="15110" max="15110" width="2.25" style="140" bestFit="1" customWidth="1"/>
    <col min="15111" max="15111" width="10" style="140" bestFit="1" customWidth="1"/>
    <col min="15112" max="15112" width="2.5" style="140" bestFit="1" customWidth="1"/>
    <col min="15113" max="15113" width="4.875" style="140" bestFit="1" customWidth="1"/>
    <col min="15114" max="15114" width="2.5" style="140" bestFit="1" customWidth="1"/>
    <col min="15115" max="15115" width="1.625" style="140" bestFit="1" customWidth="1"/>
    <col min="15116" max="15116" width="0.875" style="140" bestFit="1" customWidth="1"/>
    <col min="15117" max="15118" width="2.5" style="140" bestFit="1" customWidth="1"/>
    <col min="15119" max="15119" width="1.625" style="140" bestFit="1" customWidth="1"/>
    <col min="15120" max="15120" width="0.875" style="140" bestFit="1" customWidth="1"/>
    <col min="15121" max="15121" width="3.25" style="140" bestFit="1" customWidth="1"/>
    <col min="15122" max="15122" width="1.625" style="140" bestFit="1" customWidth="1"/>
    <col min="15123" max="15125" width="0.875" style="140" bestFit="1" customWidth="1"/>
    <col min="15126" max="15126" width="1.625" style="140" bestFit="1" customWidth="1"/>
    <col min="15127" max="15127" width="0.875" style="140" bestFit="1" customWidth="1"/>
    <col min="15128" max="15128" width="3.25" style="140" bestFit="1" customWidth="1"/>
    <col min="15129" max="15129" width="0.875" style="140" bestFit="1" customWidth="1"/>
    <col min="15130" max="15130" width="1.625" style="140" bestFit="1" customWidth="1"/>
    <col min="15131" max="15131" width="0.875" style="140" bestFit="1" customWidth="1"/>
    <col min="15132" max="15132" width="1.625" style="140" bestFit="1" customWidth="1"/>
    <col min="15133" max="15134" width="0.875" style="140" bestFit="1" customWidth="1"/>
    <col min="15135" max="15136" width="1.625" style="140" bestFit="1" customWidth="1"/>
    <col min="15137" max="15137" width="0.875" style="140" bestFit="1" customWidth="1"/>
    <col min="15138" max="15138" width="2.5" style="140" bestFit="1" customWidth="1"/>
    <col min="15139" max="15140" width="1.625" style="140" bestFit="1" customWidth="1"/>
    <col min="15141" max="15141" width="2.5" style="140" bestFit="1" customWidth="1"/>
    <col min="15142" max="15142" width="8.25" style="140" bestFit="1" customWidth="1"/>
    <col min="15143" max="15360" width="8.75" style="140"/>
    <col min="15361" max="15361" width="4.125" style="140" bestFit="1" customWidth="1"/>
    <col min="15362" max="15363" width="1.625" style="140" bestFit="1" customWidth="1"/>
    <col min="15364" max="15364" width="0.875" style="140" bestFit="1" customWidth="1"/>
    <col min="15365" max="15365" width="1.625" style="140" bestFit="1" customWidth="1"/>
    <col min="15366" max="15366" width="2.25" style="140" bestFit="1" customWidth="1"/>
    <col min="15367" max="15367" width="10" style="140" bestFit="1" customWidth="1"/>
    <col min="15368" max="15368" width="2.5" style="140" bestFit="1" customWidth="1"/>
    <col min="15369" max="15369" width="4.875" style="140" bestFit="1" customWidth="1"/>
    <col min="15370" max="15370" width="2.5" style="140" bestFit="1" customWidth="1"/>
    <col min="15371" max="15371" width="1.625" style="140" bestFit="1" customWidth="1"/>
    <col min="15372" max="15372" width="0.875" style="140" bestFit="1" customWidth="1"/>
    <col min="15373" max="15374" width="2.5" style="140" bestFit="1" customWidth="1"/>
    <col min="15375" max="15375" width="1.625" style="140" bestFit="1" customWidth="1"/>
    <col min="15376" max="15376" width="0.875" style="140" bestFit="1" customWidth="1"/>
    <col min="15377" max="15377" width="3.25" style="140" bestFit="1" customWidth="1"/>
    <col min="15378" max="15378" width="1.625" style="140" bestFit="1" customWidth="1"/>
    <col min="15379" max="15381" width="0.875" style="140" bestFit="1" customWidth="1"/>
    <col min="15382" max="15382" width="1.625" style="140" bestFit="1" customWidth="1"/>
    <col min="15383" max="15383" width="0.875" style="140" bestFit="1" customWidth="1"/>
    <col min="15384" max="15384" width="3.25" style="140" bestFit="1" customWidth="1"/>
    <col min="15385" max="15385" width="0.875" style="140" bestFit="1" customWidth="1"/>
    <col min="15386" max="15386" width="1.625" style="140" bestFit="1" customWidth="1"/>
    <col min="15387" max="15387" width="0.875" style="140" bestFit="1" customWidth="1"/>
    <col min="15388" max="15388" width="1.625" style="140" bestFit="1" customWidth="1"/>
    <col min="15389" max="15390" width="0.875" style="140" bestFit="1" customWidth="1"/>
    <col min="15391" max="15392" width="1.625" style="140" bestFit="1" customWidth="1"/>
    <col min="15393" max="15393" width="0.875" style="140" bestFit="1" customWidth="1"/>
    <col min="15394" max="15394" width="2.5" style="140" bestFit="1" customWidth="1"/>
    <col min="15395" max="15396" width="1.625" style="140" bestFit="1" customWidth="1"/>
    <col min="15397" max="15397" width="2.5" style="140" bestFit="1" customWidth="1"/>
    <col min="15398" max="15398" width="8.25" style="140" bestFit="1" customWidth="1"/>
    <col min="15399" max="15616" width="8.75" style="140"/>
    <col min="15617" max="15617" width="4.125" style="140" bestFit="1" customWidth="1"/>
    <col min="15618" max="15619" width="1.625" style="140" bestFit="1" customWidth="1"/>
    <col min="15620" max="15620" width="0.875" style="140" bestFit="1" customWidth="1"/>
    <col min="15621" max="15621" width="1.625" style="140" bestFit="1" customWidth="1"/>
    <col min="15622" max="15622" width="2.25" style="140" bestFit="1" customWidth="1"/>
    <col min="15623" max="15623" width="10" style="140" bestFit="1" customWidth="1"/>
    <col min="15624" max="15624" width="2.5" style="140" bestFit="1" customWidth="1"/>
    <col min="15625" max="15625" width="4.875" style="140" bestFit="1" customWidth="1"/>
    <col min="15626" max="15626" width="2.5" style="140" bestFit="1" customWidth="1"/>
    <col min="15627" max="15627" width="1.625" style="140" bestFit="1" customWidth="1"/>
    <col min="15628" max="15628" width="0.875" style="140" bestFit="1" customWidth="1"/>
    <col min="15629" max="15630" width="2.5" style="140" bestFit="1" customWidth="1"/>
    <col min="15631" max="15631" width="1.625" style="140" bestFit="1" customWidth="1"/>
    <col min="15632" max="15632" width="0.875" style="140" bestFit="1" customWidth="1"/>
    <col min="15633" max="15633" width="3.25" style="140" bestFit="1" customWidth="1"/>
    <col min="15634" max="15634" width="1.625" style="140" bestFit="1" customWidth="1"/>
    <col min="15635" max="15637" width="0.875" style="140" bestFit="1" customWidth="1"/>
    <col min="15638" max="15638" width="1.625" style="140" bestFit="1" customWidth="1"/>
    <col min="15639" max="15639" width="0.875" style="140" bestFit="1" customWidth="1"/>
    <col min="15640" max="15640" width="3.25" style="140" bestFit="1" customWidth="1"/>
    <col min="15641" max="15641" width="0.875" style="140" bestFit="1" customWidth="1"/>
    <col min="15642" max="15642" width="1.625" style="140" bestFit="1" customWidth="1"/>
    <col min="15643" max="15643" width="0.875" style="140" bestFit="1" customWidth="1"/>
    <col min="15644" max="15644" width="1.625" style="140" bestFit="1" customWidth="1"/>
    <col min="15645" max="15646" width="0.875" style="140" bestFit="1" customWidth="1"/>
    <col min="15647" max="15648" width="1.625" style="140" bestFit="1" customWidth="1"/>
    <col min="15649" max="15649" width="0.875" style="140" bestFit="1" customWidth="1"/>
    <col min="15650" max="15650" width="2.5" style="140" bestFit="1" customWidth="1"/>
    <col min="15651" max="15652" width="1.625" style="140" bestFit="1" customWidth="1"/>
    <col min="15653" max="15653" width="2.5" style="140" bestFit="1" customWidth="1"/>
    <col min="15654" max="15654" width="8.25" style="140" bestFit="1" customWidth="1"/>
    <col min="15655" max="15872" width="8.75" style="140"/>
    <col min="15873" max="15873" width="4.125" style="140" bestFit="1" customWidth="1"/>
    <col min="15874" max="15875" width="1.625" style="140" bestFit="1" customWidth="1"/>
    <col min="15876" max="15876" width="0.875" style="140" bestFit="1" customWidth="1"/>
    <col min="15877" max="15877" width="1.625" style="140" bestFit="1" customWidth="1"/>
    <col min="15878" max="15878" width="2.25" style="140" bestFit="1" customWidth="1"/>
    <col min="15879" max="15879" width="10" style="140" bestFit="1" customWidth="1"/>
    <col min="15880" max="15880" width="2.5" style="140" bestFit="1" customWidth="1"/>
    <col min="15881" max="15881" width="4.875" style="140" bestFit="1" customWidth="1"/>
    <col min="15882" max="15882" width="2.5" style="140" bestFit="1" customWidth="1"/>
    <col min="15883" max="15883" width="1.625" style="140" bestFit="1" customWidth="1"/>
    <col min="15884" max="15884" width="0.875" style="140" bestFit="1" customWidth="1"/>
    <col min="15885" max="15886" width="2.5" style="140" bestFit="1" customWidth="1"/>
    <col min="15887" max="15887" width="1.625" style="140" bestFit="1" customWidth="1"/>
    <col min="15888" max="15888" width="0.875" style="140" bestFit="1" customWidth="1"/>
    <col min="15889" max="15889" width="3.25" style="140" bestFit="1" customWidth="1"/>
    <col min="15890" max="15890" width="1.625" style="140" bestFit="1" customWidth="1"/>
    <col min="15891" max="15893" width="0.875" style="140" bestFit="1" customWidth="1"/>
    <col min="15894" max="15894" width="1.625" style="140" bestFit="1" customWidth="1"/>
    <col min="15895" max="15895" width="0.875" style="140" bestFit="1" customWidth="1"/>
    <col min="15896" max="15896" width="3.25" style="140" bestFit="1" customWidth="1"/>
    <col min="15897" max="15897" width="0.875" style="140" bestFit="1" customWidth="1"/>
    <col min="15898" max="15898" width="1.625" style="140" bestFit="1" customWidth="1"/>
    <col min="15899" max="15899" width="0.875" style="140" bestFit="1" customWidth="1"/>
    <col min="15900" max="15900" width="1.625" style="140" bestFit="1" customWidth="1"/>
    <col min="15901" max="15902" width="0.875" style="140" bestFit="1" customWidth="1"/>
    <col min="15903" max="15904" width="1.625" style="140" bestFit="1" customWidth="1"/>
    <col min="15905" max="15905" width="0.875" style="140" bestFit="1" customWidth="1"/>
    <col min="15906" max="15906" width="2.5" style="140" bestFit="1" customWidth="1"/>
    <col min="15907" max="15908" width="1.625" style="140" bestFit="1" customWidth="1"/>
    <col min="15909" max="15909" width="2.5" style="140" bestFit="1" customWidth="1"/>
    <col min="15910" max="15910" width="8.25" style="140" bestFit="1" customWidth="1"/>
    <col min="15911" max="16128" width="8.75" style="140"/>
    <col min="16129" max="16129" width="4.125" style="140" bestFit="1" customWidth="1"/>
    <col min="16130" max="16131" width="1.625" style="140" bestFit="1" customWidth="1"/>
    <col min="16132" max="16132" width="0.875" style="140" bestFit="1" customWidth="1"/>
    <col min="16133" max="16133" width="1.625" style="140" bestFit="1" customWidth="1"/>
    <col min="16134" max="16134" width="2.25" style="140" bestFit="1" customWidth="1"/>
    <col min="16135" max="16135" width="10" style="140" bestFit="1" customWidth="1"/>
    <col min="16136" max="16136" width="2.5" style="140" bestFit="1" customWidth="1"/>
    <col min="16137" max="16137" width="4.875" style="140" bestFit="1" customWidth="1"/>
    <col min="16138" max="16138" width="2.5" style="140" bestFit="1" customWidth="1"/>
    <col min="16139" max="16139" width="1.625" style="140" bestFit="1" customWidth="1"/>
    <col min="16140" max="16140" width="0.875" style="140" bestFit="1" customWidth="1"/>
    <col min="16141" max="16142" width="2.5" style="140" bestFit="1" customWidth="1"/>
    <col min="16143" max="16143" width="1.625" style="140" bestFit="1" customWidth="1"/>
    <col min="16144" max="16144" width="0.875" style="140" bestFit="1" customWidth="1"/>
    <col min="16145" max="16145" width="3.25" style="140" bestFit="1" customWidth="1"/>
    <col min="16146" max="16146" width="1.625" style="140" bestFit="1" customWidth="1"/>
    <col min="16147" max="16149" width="0.875" style="140" bestFit="1" customWidth="1"/>
    <col min="16150" max="16150" width="1.625" style="140" bestFit="1" customWidth="1"/>
    <col min="16151" max="16151" width="0.875" style="140" bestFit="1" customWidth="1"/>
    <col min="16152" max="16152" width="3.25" style="140" bestFit="1" customWidth="1"/>
    <col min="16153" max="16153" width="0.875" style="140" bestFit="1" customWidth="1"/>
    <col min="16154" max="16154" width="1.625" style="140" bestFit="1" customWidth="1"/>
    <col min="16155" max="16155" width="0.875" style="140" bestFit="1" customWidth="1"/>
    <col min="16156" max="16156" width="1.625" style="140" bestFit="1" customWidth="1"/>
    <col min="16157" max="16158" width="0.875" style="140" bestFit="1" customWidth="1"/>
    <col min="16159" max="16160" width="1.625" style="140" bestFit="1" customWidth="1"/>
    <col min="16161" max="16161" width="0.875" style="140" bestFit="1" customWidth="1"/>
    <col min="16162" max="16162" width="2.5" style="140" bestFit="1" customWidth="1"/>
    <col min="16163" max="16164" width="1.625" style="140" bestFit="1" customWidth="1"/>
    <col min="16165" max="16165" width="2.5" style="140" bestFit="1" customWidth="1"/>
    <col min="16166" max="16166" width="8.25" style="140" bestFit="1" customWidth="1"/>
    <col min="16167" max="16384" width="8.75" style="140"/>
  </cols>
  <sheetData>
    <row r="1" spans="1:38" ht="13.35" customHeight="1">
      <c r="A1" s="1172"/>
      <c r="B1" s="1172"/>
      <c r="C1" s="1172"/>
      <c r="D1" s="1172"/>
      <c r="E1" s="1172"/>
      <c r="F1" s="1172"/>
      <c r="G1" s="1172" t="s">
        <v>63</v>
      </c>
      <c r="H1" s="1172"/>
      <c r="I1" s="1172"/>
      <c r="J1" s="1172"/>
      <c r="K1" s="1172"/>
      <c r="L1" s="1172"/>
      <c r="M1" s="1172"/>
      <c r="N1" s="1172"/>
      <c r="O1" s="1172"/>
      <c r="P1" s="1172"/>
      <c r="Q1" s="1172"/>
      <c r="R1" s="1172"/>
      <c r="S1" s="1172"/>
      <c r="T1" s="1172"/>
      <c r="U1" s="1172"/>
      <c r="V1" s="1172"/>
      <c r="W1" s="1172"/>
      <c r="X1" s="1172"/>
      <c r="Y1" s="1172"/>
      <c r="Z1" s="1172"/>
      <c r="AA1" s="1172"/>
      <c r="AB1" s="1172"/>
      <c r="AC1" s="1172"/>
      <c r="AD1" s="1172"/>
      <c r="AE1" s="1172"/>
      <c r="AF1" s="1172"/>
      <c r="AG1" s="1172"/>
      <c r="AH1" s="1172"/>
      <c r="AI1" s="1173" t="s">
        <v>1031</v>
      </c>
      <c r="AJ1" s="1173"/>
      <c r="AK1" s="1173"/>
      <c r="AL1" s="1173"/>
    </row>
    <row r="2" spans="1:38" ht="13.35" customHeight="1">
      <c r="A2" s="1172"/>
      <c r="B2" s="1172"/>
      <c r="C2" s="1172"/>
      <c r="D2" s="1172"/>
      <c r="E2" s="1172"/>
      <c r="F2" s="1172"/>
      <c r="G2" s="1172"/>
      <c r="H2" s="1172"/>
      <c r="I2" s="1172"/>
      <c r="J2" s="1172"/>
      <c r="K2" s="1172"/>
      <c r="L2" s="1172"/>
      <c r="M2" s="1172"/>
      <c r="N2" s="1172"/>
      <c r="O2" s="1172"/>
      <c r="P2" s="1172"/>
      <c r="Q2" s="1172"/>
      <c r="R2" s="1172"/>
      <c r="S2" s="1172"/>
      <c r="T2" s="1172"/>
      <c r="U2" s="1172"/>
      <c r="V2" s="1172"/>
      <c r="W2" s="1172"/>
      <c r="X2" s="1172"/>
      <c r="Y2" s="1172"/>
      <c r="Z2" s="1172"/>
      <c r="AA2" s="1172"/>
      <c r="AB2" s="1172"/>
      <c r="AC2" s="1172"/>
      <c r="AD2" s="1172"/>
      <c r="AE2" s="1172"/>
      <c r="AF2" s="1172"/>
      <c r="AG2" s="1172"/>
      <c r="AH2" s="1172"/>
      <c r="AI2" s="1173"/>
      <c r="AJ2" s="1173"/>
      <c r="AK2" s="1173"/>
      <c r="AL2" s="1173"/>
    </row>
    <row r="3" spans="1:38" ht="13.35" customHeight="1">
      <c r="A3" s="1177"/>
      <c r="B3" s="1177"/>
      <c r="C3" s="1177"/>
      <c r="D3" s="1177"/>
      <c r="E3" s="1177"/>
      <c r="F3" s="1177"/>
      <c r="G3" s="1177" t="s">
        <v>1032</v>
      </c>
      <c r="H3" s="1177"/>
      <c r="I3" s="1177"/>
      <c r="J3" s="1177"/>
      <c r="K3" s="1177"/>
      <c r="L3" s="1177"/>
      <c r="M3" s="1177"/>
      <c r="N3" s="1177"/>
      <c r="O3" s="1177"/>
      <c r="P3" s="1177"/>
      <c r="Q3" s="1177"/>
      <c r="R3" s="1177"/>
      <c r="S3" s="1177"/>
      <c r="T3" s="1177"/>
      <c r="U3" s="1177"/>
      <c r="V3" s="1177"/>
      <c r="W3" s="1177"/>
      <c r="X3" s="1177"/>
      <c r="Y3" s="1177"/>
      <c r="Z3" s="1177"/>
      <c r="AA3" s="1177"/>
      <c r="AB3" s="1177"/>
      <c r="AC3" s="1177"/>
      <c r="AD3" s="1177"/>
      <c r="AE3" s="1177"/>
      <c r="AF3" s="1177"/>
      <c r="AG3" s="1177"/>
      <c r="AH3" s="1177"/>
      <c r="AI3" s="1178"/>
      <c r="AJ3" s="1178"/>
      <c r="AK3" s="1178"/>
      <c r="AL3" s="1178"/>
    </row>
    <row r="4" spans="1:38" ht="13.35" customHeight="1">
      <c r="A4" s="1172"/>
      <c r="B4" s="1172"/>
      <c r="C4" s="1172"/>
      <c r="D4" s="1172"/>
      <c r="E4" s="1172"/>
      <c r="F4" s="1172"/>
      <c r="G4" s="1172"/>
      <c r="H4" s="1172"/>
      <c r="I4" s="1172"/>
      <c r="J4" s="1172"/>
      <c r="K4" s="1172"/>
      <c r="L4" s="1172"/>
      <c r="M4" s="1172"/>
      <c r="N4" s="1172"/>
      <c r="O4" s="1172"/>
      <c r="P4" s="1172"/>
      <c r="Q4" s="1172"/>
      <c r="R4" s="1172"/>
      <c r="S4" s="1172"/>
      <c r="T4" s="1172"/>
      <c r="U4" s="1172"/>
      <c r="V4" s="1172"/>
      <c r="W4" s="1172"/>
      <c r="X4" s="1172"/>
      <c r="Y4" s="1172"/>
      <c r="Z4" s="1172"/>
      <c r="AA4" s="1172"/>
      <c r="AB4" s="1172"/>
      <c r="AC4" s="1172"/>
      <c r="AD4" s="1172"/>
      <c r="AE4" s="1172"/>
      <c r="AF4" s="1172"/>
      <c r="AG4" s="1172"/>
      <c r="AH4" s="1172"/>
      <c r="AI4" s="1173"/>
      <c r="AJ4" s="1173"/>
      <c r="AK4" s="1173"/>
      <c r="AL4" s="1173"/>
    </row>
    <row r="5" spans="1:38" ht="24.2" customHeight="1">
      <c r="A5" s="1174" t="s">
        <v>1033</v>
      </c>
      <c r="B5" s="1174"/>
      <c r="C5" s="1174"/>
      <c r="D5" s="1174"/>
      <c r="E5" s="1174"/>
      <c r="F5" s="1174"/>
      <c r="G5" s="1174"/>
      <c r="H5" s="1174"/>
      <c r="I5" s="1174"/>
      <c r="J5" s="1174"/>
      <c r="K5" s="1174"/>
      <c r="L5" s="1174"/>
      <c r="M5" s="1174"/>
      <c r="N5" s="1174"/>
      <c r="O5" s="1174"/>
      <c r="P5" s="1174"/>
      <c r="Q5" s="1174"/>
      <c r="R5" s="1174"/>
      <c r="S5" s="1174"/>
      <c r="T5" s="1174"/>
      <c r="U5" s="1174"/>
      <c r="V5" s="1174"/>
      <c r="W5" s="1174"/>
      <c r="X5" s="1174"/>
      <c r="Y5" s="1174"/>
      <c r="Z5" s="1174"/>
      <c r="AA5" s="1175" t="s">
        <v>1009</v>
      </c>
      <c r="AB5" s="1175"/>
      <c r="AC5" s="1175"/>
      <c r="AD5" s="1175"/>
      <c r="AE5" s="1175"/>
      <c r="AF5" s="1175"/>
      <c r="AG5" s="1175"/>
      <c r="AH5" s="1175"/>
      <c r="AI5" s="1175"/>
      <c r="AJ5" s="1175"/>
      <c r="AK5" s="1175"/>
      <c r="AL5" s="1175"/>
    </row>
    <row r="6" spans="1:38" ht="12.2" customHeight="1">
      <c r="A6" s="1176" t="s">
        <v>1034</v>
      </c>
      <c r="B6" s="1174"/>
      <c r="C6" s="1174"/>
      <c r="D6" s="1174"/>
      <c r="E6" s="1174"/>
      <c r="F6" s="1174"/>
      <c r="G6" s="1174"/>
      <c r="H6" s="1174"/>
      <c r="I6" s="1174"/>
      <c r="J6" s="1174"/>
      <c r="K6" s="1174"/>
      <c r="L6" s="1174"/>
      <c r="M6" s="1174"/>
      <c r="N6" s="1174"/>
      <c r="O6" s="1174"/>
      <c r="P6" s="1174"/>
      <c r="Q6" s="1174"/>
      <c r="R6" s="1174"/>
      <c r="S6" s="1174"/>
      <c r="T6" s="1174"/>
      <c r="U6" s="1174"/>
      <c r="V6" s="1174"/>
      <c r="W6" s="1174"/>
      <c r="X6" s="1174"/>
      <c r="Y6" s="1174"/>
      <c r="Z6" s="1174"/>
      <c r="AA6" s="1175" t="s">
        <v>1035</v>
      </c>
      <c r="AB6" s="1175"/>
      <c r="AC6" s="1175"/>
      <c r="AD6" s="1175"/>
      <c r="AE6" s="1175"/>
      <c r="AF6" s="1175"/>
      <c r="AG6" s="1175"/>
      <c r="AH6" s="1175"/>
      <c r="AI6" s="1175"/>
      <c r="AJ6" s="1175"/>
      <c r="AK6" s="1175"/>
      <c r="AL6" s="1175"/>
    </row>
    <row r="7" spans="1:38" ht="10.9" customHeight="1">
      <c r="A7" s="1107"/>
      <c r="B7" s="1107"/>
      <c r="C7" s="1107"/>
      <c r="D7" s="1107"/>
      <c r="E7" s="1107"/>
      <c r="F7" s="1107"/>
      <c r="G7" s="1107"/>
      <c r="H7" s="1107"/>
      <c r="I7" s="1107"/>
      <c r="J7" s="1107"/>
      <c r="K7" s="1107"/>
      <c r="L7" s="1107"/>
      <c r="M7" s="1107"/>
      <c r="N7" s="1107"/>
      <c r="O7" s="1107"/>
      <c r="P7" s="1107"/>
      <c r="Q7" s="1107"/>
      <c r="R7" s="1107"/>
      <c r="S7" s="1107"/>
      <c r="T7" s="1107"/>
      <c r="U7" s="1107"/>
      <c r="V7" s="1107"/>
      <c r="W7" s="1107"/>
      <c r="X7" s="1107"/>
      <c r="Y7" s="1107"/>
      <c r="Z7" s="1107"/>
      <c r="AA7" s="1107"/>
      <c r="AB7" s="1107"/>
      <c r="AC7" s="1107"/>
      <c r="AD7" s="1107"/>
      <c r="AE7" s="1107"/>
      <c r="AF7" s="1107"/>
      <c r="AG7" s="1107"/>
      <c r="AH7" s="1107"/>
      <c r="AI7" s="1107"/>
      <c r="AJ7" s="1107"/>
      <c r="AK7" s="1107"/>
      <c r="AL7" s="1107"/>
    </row>
    <row r="8" spans="1:38" ht="24.2" customHeight="1">
      <c r="A8" s="1121" t="s">
        <v>955</v>
      </c>
      <c r="B8" s="1122"/>
      <c r="C8" s="1122"/>
      <c r="D8" s="1122"/>
      <c r="E8" s="1122"/>
      <c r="F8" s="1122"/>
      <c r="G8" s="1122"/>
      <c r="H8" s="1123"/>
      <c r="I8" s="1121" t="s">
        <v>956</v>
      </c>
      <c r="J8" s="1123"/>
      <c r="K8" s="1110" t="s">
        <v>957</v>
      </c>
      <c r="L8" s="1111"/>
      <c r="M8" s="1111"/>
      <c r="N8" s="1112"/>
      <c r="O8" s="1110" t="s">
        <v>958</v>
      </c>
      <c r="P8" s="1111"/>
      <c r="Q8" s="1111"/>
      <c r="R8" s="1112"/>
      <c r="S8" s="1110" t="s">
        <v>959</v>
      </c>
      <c r="T8" s="1111"/>
      <c r="U8" s="1111"/>
      <c r="V8" s="1111"/>
      <c r="W8" s="1111"/>
      <c r="X8" s="1112"/>
      <c r="Y8" s="1110" t="s">
        <v>960</v>
      </c>
      <c r="Z8" s="1111"/>
      <c r="AA8" s="1111"/>
      <c r="AB8" s="1111"/>
      <c r="AC8" s="1111"/>
      <c r="AD8" s="1111"/>
      <c r="AE8" s="1112"/>
      <c r="AF8" s="1110" t="s">
        <v>961</v>
      </c>
      <c r="AG8" s="1111"/>
      <c r="AH8" s="1111"/>
      <c r="AI8" s="1111"/>
      <c r="AJ8" s="1112"/>
      <c r="AK8" s="1110" t="s">
        <v>962</v>
      </c>
      <c r="AL8" s="1112"/>
    </row>
    <row r="9" spans="1:38" ht="12.2" customHeight="1">
      <c r="A9" s="1142" t="s">
        <v>926</v>
      </c>
      <c r="B9" s="1143"/>
      <c r="C9" s="1143"/>
      <c r="D9" s="1143"/>
      <c r="E9" s="1143"/>
      <c r="F9" s="1143"/>
      <c r="G9" s="1143"/>
      <c r="H9" s="1144"/>
      <c r="I9" s="1142" t="s">
        <v>1036</v>
      </c>
      <c r="J9" s="1144"/>
      <c r="K9" s="1160">
        <v>0.17</v>
      </c>
      <c r="L9" s="1161"/>
      <c r="M9" s="1161"/>
      <c r="N9" s="1162"/>
      <c r="O9" s="1160">
        <v>0.83</v>
      </c>
      <c r="P9" s="1161"/>
      <c r="Q9" s="1161"/>
      <c r="R9" s="1162"/>
      <c r="S9" s="1151">
        <v>285.39999999999998</v>
      </c>
      <c r="T9" s="1152"/>
      <c r="U9" s="1152"/>
      <c r="V9" s="1152"/>
      <c r="W9" s="1152"/>
      <c r="X9" s="1153"/>
      <c r="Y9" s="1127">
        <v>62.1</v>
      </c>
      <c r="Z9" s="1128"/>
      <c r="AA9" s="1128"/>
      <c r="AB9" s="1128"/>
      <c r="AC9" s="1128"/>
      <c r="AD9" s="1128"/>
      <c r="AE9" s="1129"/>
      <c r="AF9" s="1148">
        <v>1</v>
      </c>
      <c r="AG9" s="1149"/>
      <c r="AH9" s="1149"/>
      <c r="AI9" s="1149"/>
      <c r="AJ9" s="1150"/>
      <c r="AK9" s="1151">
        <v>100.05</v>
      </c>
      <c r="AL9" s="1153"/>
    </row>
    <row r="10" spans="1:38" ht="24.2" customHeight="1">
      <c r="A10" s="1142" t="s">
        <v>1037</v>
      </c>
      <c r="B10" s="1143"/>
      <c r="C10" s="1143"/>
      <c r="D10" s="1143"/>
      <c r="E10" s="1143"/>
      <c r="F10" s="1143"/>
      <c r="G10" s="1143"/>
      <c r="H10" s="1144"/>
      <c r="I10" s="1142" t="s">
        <v>1038</v>
      </c>
      <c r="J10" s="1144"/>
      <c r="K10" s="1160">
        <v>0.4</v>
      </c>
      <c r="L10" s="1161"/>
      <c r="M10" s="1161"/>
      <c r="N10" s="1162"/>
      <c r="O10" s="1160">
        <v>0.6</v>
      </c>
      <c r="P10" s="1161"/>
      <c r="Q10" s="1161"/>
      <c r="R10" s="1162"/>
      <c r="S10" s="1127">
        <v>13.5</v>
      </c>
      <c r="T10" s="1128"/>
      <c r="U10" s="1128"/>
      <c r="V10" s="1128"/>
      <c r="W10" s="1128"/>
      <c r="X10" s="1129"/>
      <c r="Y10" s="1114">
        <v>8.65</v>
      </c>
      <c r="Z10" s="1115"/>
      <c r="AA10" s="1115"/>
      <c r="AB10" s="1115"/>
      <c r="AC10" s="1115"/>
      <c r="AD10" s="1115"/>
      <c r="AE10" s="1116"/>
      <c r="AF10" s="1148">
        <v>1</v>
      </c>
      <c r="AG10" s="1149"/>
      <c r="AH10" s="1149"/>
      <c r="AI10" s="1149"/>
      <c r="AJ10" s="1150"/>
      <c r="AK10" s="1127">
        <v>10.59</v>
      </c>
      <c r="AL10" s="1129"/>
    </row>
    <row r="11" spans="1:38" ht="36.200000000000003" customHeight="1">
      <c r="A11" s="1142" t="s">
        <v>1039</v>
      </c>
      <c r="B11" s="1143"/>
      <c r="C11" s="1143"/>
      <c r="D11" s="1143"/>
      <c r="E11" s="1143"/>
      <c r="F11" s="1143"/>
      <c r="G11" s="1143"/>
      <c r="H11" s="1144"/>
      <c r="I11" s="1142" t="s">
        <v>1040</v>
      </c>
      <c r="J11" s="1144"/>
      <c r="K11" s="1160">
        <v>0.52</v>
      </c>
      <c r="L11" s="1161"/>
      <c r="M11" s="1161"/>
      <c r="N11" s="1162"/>
      <c r="O11" s="1160">
        <v>0.48</v>
      </c>
      <c r="P11" s="1161"/>
      <c r="Q11" s="1161"/>
      <c r="R11" s="1162"/>
      <c r="S11" s="1151">
        <v>239.85</v>
      </c>
      <c r="T11" s="1152"/>
      <c r="U11" s="1152"/>
      <c r="V11" s="1152"/>
      <c r="W11" s="1152"/>
      <c r="X11" s="1153"/>
      <c r="Y11" s="1151">
        <v>102.75</v>
      </c>
      <c r="Z11" s="1152"/>
      <c r="AA11" s="1152"/>
      <c r="AB11" s="1152"/>
      <c r="AC11" s="1152"/>
      <c r="AD11" s="1152"/>
      <c r="AE11" s="1153"/>
      <c r="AF11" s="1148">
        <v>1</v>
      </c>
      <c r="AG11" s="1149"/>
      <c r="AH11" s="1149"/>
      <c r="AI11" s="1149"/>
      <c r="AJ11" s="1150"/>
      <c r="AK11" s="1151">
        <v>174.04</v>
      </c>
      <c r="AL11" s="1153"/>
    </row>
    <row r="12" spans="1:38" ht="36.200000000000003" customHeight="1">
      <c r="A12" s="1142" t="s">
        <v>1041</v>
      </c>
      <c r="B12" s="1143"/>
      <c r="C12" s="1143"/>
      <c r="D12" s="1143"/>
      <c r="E12" s="1143"/>
      <c r="F12" s="1143"/>
      <c r="G12" s="1143"/>
      <c r="H12" s="1144"/>
      <c r="I12" s="1142" t="s">
        <v>1042</v>
      </c>
      <c r="J12" s="1144"/>
      <c r="K12" s="1160">
        <v>1</v>
      </c>
      <c r="L12" s="1161"/>
      <c r="M12" s="1161"/>
      <c r="N12" s="1162"/>
      <c r="O12" s="1160">
        <v>0</v>
      </c>
      <c r="P12" s="1161"/>
      <c r="Q12" s="1161"/>
      <c r="R12" s="1162"/>
      <c r="S12" s="1151">
        <v>211.29</v>
      </c>
      <c r="T12" s="1152"/>
      <c r="U12" s="1152"/>
      <c r="V12" s="1152"/>
      <c r="W12" s="1152"/>
      <c r="X12" s="1153"/>
      <c r="Y12" s="1127">
        <v>93.82</v>
      </c>
      <c r="Z12" s="1128"/>
      <c r="AA12" s="1128"/>
      <c r="AB12" s="1128"/>
      <c r="AC12" s="1128"/>
      <c r="AD12" s="1128"/>
      <c r="AE12" s="1129"/>
      <c r="AF12" s="1148">
        <v>1</v>
      </c>
      <c r="AG12" s="1149"/>
      <c r="AH12" s="1149"/>
      <c r="AI12" s="1149"/>
      <c r="AJ12" s="1150"/>
      <c r="AK12" s="1151">
        <v>211.29</v>
      </c>
      <c r="AL12" s="1153"/>
    </row>
    <row r="13" spans="1:38" ht="12.2" customHeight="1">
      <c r="A13" s="1113" t="s">
        <v>963</v>
      </c>
      <c r="B13" s="1113"/>
      <c r="C13" s="1113"/>
      <c r="D13" s="1113"/>
      <c r="E13" s="1113"/>
      <c r="F13" s="1113"/>
      <c r="G13" s="1113"/>
      <c r="H13" s="1113"/>
      <c r="I13" s="1113"/>
      <c r="J13" s="1113"/>
      <c r="K13" s="1113"/>
      <c r="L13" s="1113"/>
      <c r="M13" s="1113"/>
      <c r="N13" s="1113"/>
      <c r="O13" s="1113"/>
      <c r="P13" s="1113"/>
      <c r="Q13" s="1113"/>
      <c r="R13" s="1113"/>
      <c r="S13" s="1113"/>
      <c r="T13" s="1113"/>
      <c r="U13" s="1113"/>
      <c r="V13" s="1113"/>
      <c r="W13" s="1113"/>
      <c r="X13" s="1113"/>
      <c r="Y13" s="1113"/>
      <c r="Z13" s="1113"/>
      <c r="AA13" s="1113"/>
      <c r="AB13" s="1113"/>
      <c r="AC13" s="1113"/>
      <c r="AD13" s="1113"/>
      <c r="AE13" s="1113"/>
      <c r="AF13" s="1113"/>
      <c r="AG13" s="1113"/>
      <c r="AH13" s="1151">
        <v>495.97</v>
      </c>
      <c r="AI13" s="1152"/>
      <c r="AJ13" s="1152"/>
      <c r="AK13" s="1152"/>
      <c r="AL13" s="1153"/>
    </row>
    <row r="14" spans="1:38" ht="10.9" customHeight="1">
      <c r="A14" s="1117"/>
      <c r="B14" s="1117"/>
      <c r="C14" s="1117"/>
      <c r="D14" s="1117"/>
      <c r="E14" s="1117"/>
      <c r="F14" s="1117"/>
      <c r="G14" s="1117"/>
      <c r="H14" s="1117"/>
      <c r="I14" s="1117"/>
      <c r="J14" s="1117"/>
      <c r="K14" s="1117"/>
      <c r="L14" s="1117"/>
      <c r="M14" s="1117"/>
      <c r="N14" s="1117"/>
      <c r="O14" s="1117"/>
      <c r="P14" s="1117"/>
      <c r="Q14" s="1117"/>
      <c r="R14" s="1117"/>
      <c r="S14" s="1117"/>
      <c r="T14" s="1117"/>
      <c r="U14" s="1117"/>
      <c r="V14" s="1117"/>
      <c r="W14" s="1117"/>
      <c r="X14" s="1117"/>
      <c r="Y14" s="1117"/>
      <c r="Z14" s="1117"/>
      <c r="AA14" s="1117"/>
      <c r="AB14" s="1117"/>
      <c r="AC14" s="1117"/>
      <c r="AD14" s="1117"/>
      <c r="AE14" s="1117"/>
      <c r="AF14" s="1117"/>
      <c r="AG14" s="1117"/>
      <c r="AH14" s="1117"/>
      <c r="AI14" s="1117"/>
      <c r="AJ14" s="1117"/>
      <c r="AK14" s="1117"/>
      <c r="AL14" s="1117"/>
    </row>
    <row r="15" spans="1:38" ht="24.2" customHeight="1">
      <c r="A15" s="1121" t="s">
        <v>964</v>
      </c>
      <c r="B15" s="1122"/>
      <c r="C15" s="1122"/>
      <c r="D15" s="1122"/>
      <c r="E15" s="1122"/>
      <c r="F15" s="1122"/>
      <c r="G15" s="1122"/>
      <c r="H15" s="1123"/>
      <c r="I15" s="1121" t="s">
        <v>956</v>
      </c>
      <c r="J15" s="1123"/>
      <c r="K15" s="1110" t="s">
        <v>965</v>
      </c>
      <c r="L15" s="1111"/>
      <c r="M15" s="1111"/>
      <c r="N15" s="1111"/>
      <c r="O15" s="1111"/>
      <c r="P15" s="1112"/>
      <c r="Q15" s="1110" t="s">
        <v>966</v>
      </c>
      <c r="R15" s="1111"/>
      <c r="S15" s="1111"/>
      <c r="T15" s="1111"/>
      <c r="U15" s="1111"/>
      <c r="V15" s="1112"/>
      <c r="W15" s="1110" t="s">
        <v>967</v>
      </c>
      <c r="X15" s="1111"/>
      <c r="Y15" s="1111"/>
      <c r="Z15" s="1111"/>
      <c r="AA15" s="1111"/>
      <c r="AB15" s="1111"/>
      <c r="AC15" s="1112"/>
      <c r="AD15" s="1110" t="s">
        <v>961</v>
      </c>
      <c r="AE15" s="1111"/>
      <c r="AF15" s="1111"/>
      <c r="AG15" s="1111"/>
      <c r="AH15" s="1111"/>
      <c r="AI15" s="1111"/>
      <c r="AJ15" s="1112"/>
      <c r="AK15" s="1110" t="s">
        <v>962</v>
      </c>
      <c r="AL15" s="1112"/>
    </row>
    <row r="16" spans="1:38" ht="12.2" customHeight="1">
      <c r="A16" s="1142" t="s">
        <v>1010</v>
      </c>
      <c r="B16" s="1143"/>
      <c r="C16" s="1143"/>
      <c r="D16" s="1143"/>
      <c r="E16" s="1143"/>
      <c r="F16" s="1143"/>
      <c r="G16" s="1143"/>
      <c r="H16" s="1144"/>
      <c r="I16" s="1142" t="s">
        <v>1043</v>
      </c>
      <c r="J16" s="1144"/>
      <c r="K16" s="1114">
        <v>7.2</v>
      </c>
      <c r="L16" s="1115"/>
      <c r="M16" s="1115"/>
      <c r="N16" s="1115"/>
      <c r="O16" s="1115"/>
      <c r="P16" s="1116"/>
      <c r="Q16" s="1127">
        <v>15.22</v>
      </c>
      <c r="R16" s="1128"/>
      <c r="S16" s="1128"/>
      <c r="T16" s="1128"/>
      <c r="U16" s="1128"/>
      <c r="V16" s="1129"/>
      <c r="W16" s="1151">
        <v>111.5</v>
      </c>
      <c r="X16" s="1152"/>
      <c r="Y16" s="1152"/>
      <c r="Z16" s="1152"/>
      <c r="AA16" s="1152"/>
      <c r="AB16" s="1152"/>
      <c r="AC16" s="1153"/>
      <c r="AD16" s="1148">
        <v>9</v>
      </c>
      <c r="AE16" s="1149"/>
      <c r="AF16" s="1149"/>
      <c r="AG16" s="1149"/>
      <c r="AH16" s="1149"/>
      <c r="AI16" s="1149"/>
      <c r="AJ16" s="1150"/>
      <c r="AK16" s="1151">
        <v>136.97999999999999</v>
      </c>
      <c r="AL16" s="1153"/>
    </row>
    <row r="17" spans="1:38" ht="12.2" customHeight="1">
      <c r="A17" s="1142" t="s">
        <v>968</v>
      </c>
      <c r="B17" s="1143"/>
      <c r="C17" s="1143"/>
      <c r="D17" s="1143"/>
      <c r="E17" s="1143"/>
      <c r="F17" s="1143"/>
      <c r="G17" s="1143"/>
      <c r="H17" s="1144"/>
      <c r="I17" s="1142" t="s">
        <v>1044</v>
      </c>
      <c r="J17" s="1144"/>
      <c r="K17" s="1127">
        <v>11.49</v>
      </c>
      <c r="L17" s="1128"/>
      <c r="M17" s="1128"/>
      <c r="N17" s="1128"/>
      <c r="O17" s="1128"/>
      <c r="P17" s="1129"/>
      <c r="Q17" s="1127">
        <v>24.3</v>
      </c>
      <c r="R17" s="1128"/>
      <c r="S17" s="1128"/>
      <c r="T17" s="1128"/>
      <c r="U17" s="1128"/>
      <c r="V17" s="1129"/>
      <c r="W17" s="1151">
        <v>111.5</v>
      </c>
      <c r="X17" s="1152"/>
      <c r="Y17" s="1152"/>
      <c r="Z17" s="1152"/>
      <c r="AA17" s="1152"/>
      <c r="AB17" s="1152"/>
      <c r="AC17" s="1153"/>
      <c r="AD17" s="1148">
        <v>0.5</v>
      </c>
      <c r="AE17" s="1149"/>
      <c r="AF17" s="1149"/>
      <c r="AG17" s="1149"/>
      <c r="AH17" s="1149"/>
      <c r="AI17" s="1149"/>
      <c r="AJ17" s="1150"/>
      <c r="AK17" s="1127">
        <v>12.15</v>
      </c>
      <c r="AL17" s="1129"/>
    </row>
    <row r="18" spans="1:38" ht="12.2" customHeight="1">
      <c r="A18" s="1142" t="s">
        <v>1011</v>
      </c>
      <c r="B18" s="1143"/>
      <c r="C18" s="1143"/>
      <c r="D18" s="1143"/>
      <c r="E18" s="1143"/>
      <c r="F18" s="1143"/>
      <c r="G18" s="1143"/>
      <c r="H18" s="1144"/>
      <c r="I18" s="1142" t="s">
        <v>1045</v>
      </c>
      <c r="J18" s="1144"/>
      <c r="K18" s="1114">
        <v>9.25</v>
      </c>
      <c r="L18" s="1115"/>
      <c r="M18" s="1115"/>
      <c r="N18" s="1115"/>
      <c r="O18" s="1115"/>
      <c r="P18" s="1116"/>
      <c r="Q18" s="1127">
        <v>19.559999999999999</v>
      </c>
      <c r="R18" s="1128"/>
      <c r="S18" s="1128"/>
      <c r="T18" s="1128"/>
      <c r="U18" s="1128"/>
      <c r="V18" s="1129"/>
      <c r="W18" s="1151">
        <v>111.5</v>
      </c>
      <c r="X18" s="1152"/>
      <c r="Y18" s="1152"/>
      <c r="Z18" s="1152"/>
      <c r="AA18" s="1152"/>
      <c r="AB18" s="1152"/>
      <c r="AC18" s="1153"/>
      <c r="AD18" s="1148">
        <v>1</v>
      </c>
      <c r="AE18" s="1149"/>
      <c r="AF18" s="1149"/>
      <c r="AG18" s="1149"/>
      <c r="AH18" s="1149"/>
      <c r="AI18" s="1149"/>
      <c r="AJ18" s="1150"/>
      <c r="AK18" s="1127">
        <v>19.559999999999999</v>
      </c>
      <c r="AL18" s="1129"/>
    </row>
    <row r="19" spans="1:38" ht="12.2" customHeight="1">
      <c r="A19" s="1113" t="s">
        <v>969</v>
      </c>
      <c r="B19" s="1113"/>
      <c r="C19" s="1113"/>
      <c r="D19" s="1113"/>
      <c r="E19" s="1113"/>
      <c r="F19" s="1113"/>
      <c r="G19" s="1113"/>
      <c r="H19" s="1113"/>
      <c r="I19" s="1113"/>
      <c r="J19" s="1113"/>
      <c r="K19" s="1113"/>
      <c r="L19" s="1113"/>
      <c r="M19" s="1113"/>
      <c r="N19" s="1113"/>
      <c r="O19" s="1113"/>
      <c r="P19" s="1113"/>
      <c r="Q19" s="1113"/>
      <c r="R19" s="1113"/>
      <c r="S19" s="1113"/>
      <c r="T19" s="1113"/>
      <c r="U19" s="1113"/>
      <c r="V19" s="1113"/>
      <c r="W19" s="1113"/>
      <c r="X19" s="1113"/>
      <c r="Y19" s="1113"/>
      <c r="Z19" s="1113"/>
      <c r="AA19" s="1113"/>
      <c r="AB19" s="1113"/>
      <c r="AC19" s="1113"/>
      <c r="AD19" s="1113"/>
      <c r="AE19" s="1113"/>
      <c r="AF19" s="1113"/>
      <c r="AG19" s="1113"/>
      <c r="AH19" s="1151">
        <v>168.69</v>
      </c>
      <c r="AI19" s="1152"/>
      <c r="AJ19" s="1152"/>
      <c r="AK19" s="1152"/>
      <c r="AL19" s="1153"/>
    </row>
    <row r="20" spans="1:38" ht="10.9" customHeight="1">
      <c r="A20" s="1117"/>
      <c r="B20" s="1117"/>
      <c r="C20" s="1117"/>
      <c r="D20" s="1117"/>
      <c r="E20" s="1117"/>
      <c r="F20" s="1117"/>
      <c r="G20" s="1117"/>
      <c r="H20" s="1117"/>
      <c r="I20" s="1117"/>
      <c r="J20" s="1117"/>
      <c r="K20" s="1117"/>
      <c r="L20" s="1117"/>
      <c r="M20" s="1117"/>
      <c r="N20" s="1117"/>
      <c r="O20" s="1117"/>
      <c r="P20" s="1117"/>
      <c r="Q20" s="1117"/>
      <c r="R20" s="1117"/>
      <c r="S20" s="1117"/>
      <c r="T20" s="1117"/>
      <c r="U20" s="1117"/>
      <c r="V20" s="1117"/>
      <c r="W20" s="1117"/>
      <c r="X20" s="1117"/>
      <c r="Y20" s="1117"/>
      <c r="Z20" s="1117"/>
      <c r="AA20" s="1117"/>
      <c r="AB20" s="1117"/>
      <c r="AC20" s="1117"/>
      <c r="AD20" s="1117"/>
      <c r="AE20" s="1117"/>
      <c r="AF20" s="1117"/>
      <c r="AG20" s="1117"/>
      <c r="AH20" s="1117"/>
      <c r="AI20" s="1117"/>
      <c r="AJ20" s="1117"/>
      <c r="AK20" s="1117"/>
      <c r="AL20" s="1117"/>
    </row>
    <row r="21" spans="1:38" ht="24.2" customHeight="1">
      <c r="A21" s="1121" t="s">
        <v>970</v>
      </c>
      <c r="B21" s="1122"/>
      <c r="C21" s="1122"/>
      <c r="D21" s="1122"/>
      <c r="E21" s="1122"/>
      <c r="F21" s="1122"/>
      <c r="G21" s="1122"/>
      <c r="H21" s="1123"/>
      <c r="I21" s="1121" t="s">
        <v>956</v>
      </c>
      <c r="J21" s="1123"/>
      <c r="K21" s="1124" t="s">
        <v>971</v>
      </c>
      <c r="L21" s="1125"/>
      <c r="M21" s="1125"/>
      <c r="N21" s="1125"/>
      <c r="O21" s="1125"/>
      <c r="P21" s="1126"/>
      <c r="Q21" s="1124" t="s">
        <v>972</v>
      </c>
      <c r="R21" s="1125"/>
      <c r="S21" s="1125"/>
      <c r="T21" s="1126"/>
      <c r="U21" s="1124" t="s">
        <v>973</v>
      </c>
      <c r="V21" s="1125"/>
      <c r="W21" s="1125"/>
      <c r="X21" s="1126"/>
      <c r="Y21" s="1124" t="s">
        <v>974</v>
      </c>
      <c r="Z21" s="1125"/>
      <c r="AA21" s="1125"/>
      <c r="AB21" s="1125"/>
      <c r="AC21" s="1125"/>
      <c r="AD21" s="1126"/>
      <c r="AE21" s="1110" t="s">
        <v>889</v>
      </c>
      <c r="AF21" s="1111"/>
      <c r="AG21" s="1111"/>
      <c r="AH21" s="1111"/>
      <c r="AI21" s="1111"/>
      <c r="AJ21" s="1111"/>
      <c r="AK21" s="1111"/>
      <c r="AL21" s="1112"/>
    </row>
    <row r="22" spans="1:38" ht="12.2" customHeight="1">
      <c r="A22" s="1142" t="s">
        <v>975</v>
      </c>
      <c r="B22" s="1143"/>
      <c r="C22" s="1143"/>
      <c r="D22" s="1143"/>
      <c r="E22" s="1143"/>
      <c r="F22" s="1143"/>
      <c r="G22" s="1143"/>
      <c r="H22" s="1144"/>
      <c r="I22" s="1142" t="s">
        <v>1046</v>
      </c>
      <c r="J22" s="1144"/>
      <c r="K22" s="1157">
        <v>9.6</v>
      </c>
      <c r="L22" s="1158"/>
      <c r="M22" s="1158"/>
      <c r="N22" s="1158"/>
      <c r="O22" s="1158"/>
      <c r="P22" s="1159"/>
      <c r="Q22" s="1145" t="s">
        <v>976</v>
      </c>
      <c r="R22" s="1146"/>
      <c r="S22" s="1146"/>
      <c r="T22" s="1147"/>
      <c r="U22" s="1145"/>
      <c r="V22" s="1146"/>
      <c r="W22" s="1146"/>
      <c r="X22" s="1147"/>
      <c r="Y22" s="1145"/>
      <c r="Z22" s="1146"/>
      <c r="AA22" s="1146"/>
      <c r="AB22" s="1146"/>
      <c r="AC22" s="1146"/>
      <c r="AD22" s="1147"/>
      <c r="AE22" s="1127">
        <v>16.190000000000001</v>
      </c>
      <c r="AF22" s="1128"/>
      <c r="AG22" s="1128"/>
      <c r="AH22" s="1128"/>
      <c r="AI22" s="1128"/>
      <c r="AJ22" s="1128"/>
      <c r="AK22" s="1128"/>
      <c r="AL22" s="1129"/>
    </row>
    <row r="23" spans="1:38" ht="12.2" customHeight="1">
      <c r="A23" s="1142" t="s">
        <v>977</v>
      </c>
      <c r="B23" s="1143"/>
      <c r="C23" s="1143"/>
      <c r="D23" s="1143"/>
      <c r="E23" s="1143"/>
      <c r="F23" s="1143"/>
      <c r="G23" s="1143"/>
      <c r="H23" s="1144"/>
      <c r="I23" s="1142" t="s">
        <v>1047</v>
      </c>
      <c r="J23" s="1144"/>
      <c r="K23" s="1157">
        <v>1.1200000000000001</v>
      </c>
      <c r="L23" s="1158"/>
      <c r="M23" s="1158"/>
      <c r="N23" s="1158"/>
      <c r="O23" s="1158"/>
      <c r="P23" s="1159"/>
      <c r="Q23" s="1145" t="s">
        <v>976</v>
      </c>
      <c r="R23" s="1146"/>
      <c r="S23" s="1146"/>
      <c r="T23" s="1147"/>
      <c r="U23" s="1145"/>
      <c r="V23" s="1146"/>
      <c r="W23" s="1146"/>
      <c r="X23" s="1147"/>
      <c r="Y23" s="1145"/>
      <c r="Z23" s="1146"/>
      <c r="AA23" s="1146"/>
      <c r="AB23" s="1146"/>
      <c r="AC23" s="1146"/>
      <c r="AD23" s="1147"/>
      <c r="AE23" s="1114">
        <v>1.88</v>
      </c>
      <c r="AF23" s="1115"/>
      <c r="AG23" s="1115"/>
      <c r="AH23" s="1115"/>
      <c r="AI23" s="1115"/>
      <c r="AJ23" s="1115"/>
      <c r="AK23" s="1115"/>
      <c r="AL23" s="1116"/>
    </row>
    <row r="24" spans="1:38" ht="12.2" customHeight="1">
      <c r="A24" s="1142" t="s">
        <v>978</v>
      </c>
      <c r="B24" s="1143"/>
      <c r="C24" s="1143"/>
      <c r="D24" s="1143"/>
      <c r="E24" s="1143"/>
      <c r="F24" s="1143"/>
      <c r="G24" s="1143"/>
      <c r="H24" s="1144"/>
      <c r="I24" s="1142" t="s">
        <v>1048</v>
      </c>
      <c r="J24" s="1144"/>
      <c r="K24" s="1157">
        <v>4.79</v>
      </c>
      <c r="L24" s="1158"/>
      <c r="M24" s="1158"/>
      <c r="N24" s="1158"/>
      <c r="O24" s="1158"/>
      <c r="P24" s="1159"/>
      <c r="Q24" s="1145" t="s">
        <v>976</v>
      </c>
      <c r="R24" s="1146"/>
      <c r="S24" s="1146"/>
      <c r="T24" s="1147"/>
      <c r="U24" s="1145"/>
      <c r="V24" s="1146"/>
      <c r="W24" s="1146"/>
      <c r="X24" s="1147"/>
      <c r="Y24" s="1145"/>
      <c r="Z24" s="1146"/>
      <c r="AA24" s="1146"/>
      <c r="AB24" s="1146"/>
      <c r="AC24" s="1146"/>
      <c r="AD24" s="1147"/>
      <c r="AE24" s="1114">
        <v>8.08</v>
      </c>
      <c r="AF24" s="1115"/>
      <c r="AG24" s="1115"/>
      <c r="AH24" s="1115"/>
      <c r="AI24" s="1115"/>
      <c r="AJ24" s="1115"/>
      <c r="AK24" s="1115"/>
      <c r="AL24" s="1116"/>
    </row>
    <row r="25" spans="1:38" ht="12.2" customHeight="1">
      <c r="A25" s="1113" t="s">
        <v>979</v>
      </c>
      <c r="B25" s="1113"/>
      <c r="C25" s="1113"/>
      <c r="D25" s="1113"/>
      <c r="E25" s="1113"/>
      <c r="F25" s="1113"/>
      <c r="G25" s="1113"/>
      <c r="H25" s="1113"/>
      <c r="I25" s="1113"/>
      <c r="J25" s="1113"/>
      <c r="K25" s="1113"/>
      <c r="L25" s="1113"/>
      <c r="M25" s="1113"/>
      <c r="N25" s="1113"/>
      <c r="O25" s="1113"/>
      <c r="P25" s="1113"/>
      <c r="Q25" s="1113"/>
      <c r="R25" s="1113"/>
      <c r="S25" s="1113"/>
      <c r="T25" s="1113"/>
      <c r="U25" s="1113"/>
      <c r="V25" s="1113"/>
      <c r="W25" s="1113"/>
      <c r="X25" s="1113"/>
      <c r="Y25" s="1113"/>
      <c r="Z25" s="1113"/>
      <c r="AA25" s="1113"/>
      <c r="AB25" s="1113"/>
      <c r="AC25" s="1113"/>
      <c r="AD25" s="1113"/>
      <c r="AE25" s="1113"/>
      <c r="AF25" s="1113"/>
      <c r="AG25" s="1113"/>
      <c r="AH25" s="1127">
        <v>26.15</v>
      </c>
      <c r="AI25" s="1128"/>
      <c r="AJ25" s="1128"/>
      <c r="AK25" s="1128"/>
      <c r="AL25" s="1129"/>
    </row>
    <row r="26" spans="1:38" ht="10.9" customHeight="1">
      <c r="A26" s="1117"/>
      <c r="B26" s="1117"/>
      <c r="C26" s="1117"/>
      <c r="D26" s="1117"/>
      <c r="E26" s="1117"/>
      <c r="F26" s="1117"/>
      <c r="G26" s="1117"/>
      <c r="H26" s="1117"/>
      <c r="I26" s="1117"/>
      <c r="J26" s="1117"/>
      <c r="K26" s="1117"/>
      <c r="L26" s="1117"/>
      <c r="M26" s="1117"/>
      <c r="N26" s="1117"/>
      <c r="O26" s="1117"/>
      <c r="P26" s="1117"/>
      <c r="Q26" s="1117"/>
      <c r="R26" s="1117"/>
      <c r="S26" s="1117"/>
      <c r="T26" s="1117"/>
      <c r="U26" s="1117"/>
      <c r="V26" s="1117"/>
      <c r="W26" s="1117"/>
      <c r="X26" s="1117"/>
      <c r="Y26" s="1117"/>
      <c r="Z26" s="1117"/>
      <c r="AA26" s="1117"/>
      <c r="AB26" s="1117"/>
      <c r="AC26" s="1117"/>
      <c r="AD26" s="1117"/>
      <c r="AE26" s="1117"/>
      <c r="AF26" s="1117"/>
      <c r="AG26" s="1117"/>
      <c r="AH26" s="1117"/>
      <c r="AI26" s="1117"/>
      <c r="AJ26" s="1117"/>
      <c r="AK26" s="1117"/>
      <c r="AL26" s="1117"/>
    </row>
    <row r="27" spans="1:38" ht="12.2" customHeight="1">
      <c r="A27" s="1110" t="s">
        <v>980</v>
      </c>
      <c r="B27" s="1111"/>
      <c r="C27" s="1111"/>
      <c r="D27" s="1111"/>
      <c r="E27" s="1111"/>
      <c r="F27" s="1111"/>
      <c r="G27" s="1111"/>
      <c r="H27" s="1111"/>
      <c r="I27" s="1111"/>
      <c r="J27" s="1111"/>
      <c r="K27" s="1111"/>
      <c r="L27" s="1111"/>
      <c r="M27" s="1111"/>
      <c r="N27" s="1111"/>
      <c r="O27" s="1111"/>
      <c r="P27" s="1111"/>
      <c r="Q27" s="1111"/>
      <c r="R27" s="1111"/>
      <c r="S27" s="1111"/>
      <c r="T27" s="1111"/>
      <c r="U27" s="1111"/>
      <c r="V27" s="1111"/>
      <c r="W27" s="1111"/>
      <c r="X27" s="1111"/>
      <c r="Y27" s="1111"/>
      <c r="Z27" s="1112"/>
      <c r="AA27" s="1151">
        <v>690.81</v>
      </c>
      <c r="AB27" s="1152"/>
      <c r="AC27" s="1152"/>
      <c r="AD27" s="1152"/>
      <c r="AE27" s="1152"/>
      <c r="AF27" s="1152"/>
      <c r="AG27" s="1152"/>
      <c r="AH27" s="1152"/>
      <c r="AI27" s="1152"/>
      <c r="AJ27" s="1152"/>
      <c r="AK27" s="1152"/>
      <c r="AL27" s="1153"/>
    </row>
    <row r="28" spans="1:38" ht="12.2" customHeight="1">
      <c r="A28" s="1110" t="s">
        <v>981</v>
      </c>
      <c r="B28" s="1111"/>
      <c r="C28" s="1111"/>
      <c r="D28" s="1111"/>
      <c r="E28" s="1111"/>
      <c r="F28" s="1111"/>
      <c r="G28" s="1111"/>
      <c r="H28" s="1111"/>
      <c r="I28" s="1111"/>
      <c r="J28" s="1111"/>
      <c r="K28" s="1111"/>
      <c r="L28" s="1111"/>
      <c r="M28" s="1111"/>
      <c r="N28" s="1111"/>
      <c r="O28" s="1111"/>
      <c r="P28" s="1111"/>
      <c r="Q28" s="1111"/>
      <c r="R28" s="1111"/>
      <c r="S28" s="1111"/>
      <c r="T28" s="1111"/>
      <c r="U28" s="1111"/>
      <c r="V28" s="1111"/>
      <c r="W28" s="1111"/>
      <c r="X28" s="1111"/>
      <c r="Y28" s="1111"/>
      <c r="Z28" s="1112"/>
      <c r="AA28" s="1154">
        <v>55.69</v>
      </c>
      <c r="AB28" s="1155"/>
      <c r="AC28" s="1155"/>
      <c r="AD28" s="1155"/>
      <c r="AE28" s="1155"/>
      <c r="AF28" s="1155"/>
      <c r="AG28" s="1155"/>
      <c r="AH28" s="1155"/>
      <c r="AI28" s="1155"/>
      <c r="AJ28" s="1155"/>
      <c r="AK28" s="1155"/>
      <c r="AL28" s="1156"/>
    </row>
    <row r="29" spans="1:38" ht="12.2" customHeight="1">
      <c r="A29" s="1110" t="s">
        <v>982</v>
      </c>
      <c r="B29" s="1111"/>
      <c r="C29" s="1111"/>
      <c r="D29" s="1111"/>
      <c r="E29" s="1111"/>
      <c r="F29" s="1111"/>
      <c r="G29" s="1111"/>
      <c r="H29" s="1111"/>
      <c r="I29" s="1111"/>
      <c r="J29" s="1111"/>
      <c r="K29" s="1111"/>
      <c r="L29" s="1111"/>
      <c r="M29" s="1111"/>
      <c r="N29" s="1111"/>
      <c r="O29" s="1111"/>
      <c r="P29" s="1111"/>
      <c r="Q29" s="1111"/>
      <c r="R29" s="1111"/>
      <c r="S29" s="1111"/>
      <c r="T29" s="1111"/>
      <c r="U29" s="1111"/>
      <c r="V29" s="1111"/>
      <c r="W29" s="1111"/>
      <c r="X29" s="1111"/>
      <c r="Y29" s="1111"/>
      <c r="Z29" s="1112"/>
      <c r="AA29" s="1127">
        <v>12.4</v>
      </c>
      <c r="AB29" s="1128"/>
      <c r="AC29" s="1128"/>
      <c r="AD29" s="1128"/>
      <c r="AE29" s="1128"/>
      <c r="AF29" s="1128"/>
      <c r="AG29" s="1128"/>
      <c r="AH29" s="1128"/>
      <c r="AI29" s="1128"/>
      <c r="AJ29" s="1128"/>
      <c r="AK29" s="1128"/>
      <c r="AL29" s="1129"/>
    </row>
    <row r="30" spans="1:38" ht="10.9" customHeight="1">
      <c r="A30" s="1117"/>
      <c r="B30" s="1117"/>
      <c r="C30" s="1117"/>
      <c r="D30" s="1117"/>
      <c r="E30" s="1117"/>
      <c r="F30" s="1117"/>
      <c r="G30" s="1117"/>
      <c r="H30" s="1117"/>
      <c r="I30" s="1117"/>
      <c r="J30" s="1117"/>
      <c r="K30" s="1117"/>
      <c r="L30" s="1117"/>
      <c r="M30" s="1117"/>
      <c r="N30" s="1117"/>
      <c r="O30" s="1117"/>
      <c r="P30" s="1117"/>
      <c r="Q30" s="1117"/>
      <c r="R30" s="1117"/>
      <c r="S30" s="1117"/>
      <c r="T30" s="1117"/>
      <c r="U30" s="1117"/>
      <c r="V30" s="1117"/>
      <c r="W30" s="1117"/>
      <c r="X30" s="1117"/>
      <c r="Y30" s="1117"/>
      <c r="Z30" s="1117"/>
      <c r="AA30" s="1117"/>
      <c r="AB30" s="1117"/>
      <c r="AC30" s="1117"/>
      <c r="AD30" s="1117"/>
      <c r="AE30" s="1117"/>
      <c r="AF30" s="1117"/>
      <c r="AG30" s="1117"/>
      <c r="AH30" s="1117"/>
      <c r="AI30" s="1117"/>
      <c r="AJ30" s="1117"/>
      <c r="AK30" s="1117"/>
      <c r="AL30" s="1117"/>
    </row>
    <row r="31" spans="1:38" ht="24.2" customHeight="1">
      <c r="A31" s="1121" t="s">
        <v>983</v>
      </c>
      <c r="B31" s="1122"/>
      <c r="C31" s="1122"/>
      <c r="D31" s="1122"/>
      <c r="E31" s="1122"/>
      <c r="F31" s="1122"/>
      <c r="G31" s="1122"/>
      <c r="H31" s="1122"/>
      <c r="I31" s="1122"/>
      <c r="J31" s="1122"/>
      <c r="K31" s="1123"/>
      <c r="L31" s="1121" t="s">
        <v>956</v>
      </c>
      <c r="M31" s="1122"/>
      <c r="N31" s="1122"/>
      <c r="O31" s="1123"/>
      <c r="P31" s="1124" t="s">
        <v>984</v>
      </c>
      <c r="Q31" s="1125"/>
      <c r="R31" s="1125"/>
      <c r="S31" s="1126"/>
      <c r="T31" s="1110" t="s">
        <v>985</v>
      </c>
      <c r="U31" s="1111"/>
      <c r="V31" s="1111"/>
      <c r="W31" s="1111"/>
      <c r="X31" s="1111"/>
      <c r="Y31" s="1111"/>
      <c r="Z31" s="1111"/>
      <c r="AA31" s="1112"/>
      <c r="AB31" s="1110" t="s">
        <v>961</v>
      </c>
      <c r="AC31" s="1111"/>
      <c r="AD31" s="1111"/>
      <c r="AE31" s="1111"/>
      <c r="AF31" s="1111"/>
      <c r="AG31" s="1111"/>
      <c r="AH31" s="1111"/>
      <c r="AI31" s="1111"/>
      <c r="AJ31" s="1112"/>
      <c r="AK31" s="1110" t="s">
        <v>985</v>
      </c>
      <c r="AL31" s="1112"/>
    </row>
    <row r="32" spans="1:38" ht="12.2" customHeight="1">
      <c r="A32" s="1113" t="s">
        <v>986</v>
      </c>
      <c r="B32" s="1113"/>
      <c r="C32" s="1113"/>
      <c r="D32" s="1113"/>
      <c r="E32" s="1113"/>
      <c r="F32" s="1113"/>
      <c r="G32" s="1113"/>
      <c r="H32" s="1113"/>
      <c r="I32" s="1113"/>
      <c r="J32" s="1113"/>
      <c r="K32" s="1113"/>
      <c r="L32" s="1113"/>
      <c r="M32" s="1113"/>
      <c r="N32" s="1113"/>
      <c r="O32" s="1113"/>
      <c r="P32" s="1113"/>
      <c r="Q32" s="1113"/>
      <c r="R32" s="1113"/>
      <c r="S32" s="1113"/>
      <c r="T32" s="1113"/>
      <c r="U32" s="1113"/>
      <c r="V32" s="1113"/>
      <c r="W32" s="1113"/>
      <c r="X32" s="1113"/>
      <c r="Y32" s="1113"/>
      <c r="Z32" s="1113"/>
      <c r="AA32" s="1113"/>
      <c r="AB32" s="1113"/>
      <c r="AC32" s="1113"/>
      <c r="AD32" s="1113"/>
      <c r="AE32" s="1113"/>
      <c r="AF32" s="1113"/>
      <c r="AG32" s="1113"/>
      <c r="AH32" s="1114">
        <v>0</v>
      </c>
      <c r="AI32" s="1115"/>
      <c r="AJ32" s="1115"/>
      <c r="AK32" s="1115"/>
      <c r="AL32" s="1116"/>
    </row>
    <row r="33" spans="1:38" ht="10.9" customHeight="1">
      <c r="A33" s="1117"/>
      <c r="B33" s="1117"/>
      <c r="C33" s="1117"/>
      <c r="D33" s="1117"/>
      <c r="E33" s="1117"/>
      <c r="F33" s="1117"/>
      <c r="G33" s="1117"/>
      <c r="H33" s="1117"/>
      <c r="I33" s="1117"/>
      <c r="J33" s="1117"/>
      <c r="K33" s="1117"/>
      <c r="L33" s="1117"/>
      <c r="M33" s="1117"/>
      <c r="N33" s="1117"/>
      <c r="O33" s="1117"/>
      <c r="P33" s="1117"/>
      <c r="Q33" s="1117"/>
      <c r="R33" s="1117"/>
      <c r="S33" s="1117"/>
      <c r="T33" s="1117"/>
      <c r="U33" s="1117"/>
      <c r="V33" s="1117"/>
      <c r="W33" s="1117"/>
      <c r="X33" s="1117"/>
      <c r="Y33" s="1117"/>
      <c r="Z33" s="1117"/>
      <c r="AA33" s="1117"/>
      <c r="AB33" s="1117"/>
      <c r="AC33" s="1117"/>
      <c r="AD33" s="1117"/>
      <c r="AE33" s="1117"/>
      <c r="AF33" s="1117"/>
      <c r="AG33" s="1117"/>
      <c r="AH33" s="1117"/>
      <c r="AI33" s="1117"/>
      <c r="AJ33" s="1117"/>
      <c r="AK33" s="1117"/>
      <c r="AL33" s="1117"/>
    </row>
    <row r="34" spans="1:38" ht="24.2" customHeight="1">
      <c r="A34" s="1121" t="s">
        <v>987</v>
      </c>
      <c r="B34" s="1122"/>
      <c r="C34" s="1122"/>
      <c r="D34" s="1122"/>
      <c r="E34" s="1122"/>
      <c r="F34" s="1122"/>
      <c r="G34" s="1122"/>
      <c r="H34" s="1122"/>
      <c r="I34" s="1122"/>
      <c r="J34" s="1122"/>
      <c r="K34" s="1123"/>
      <c r="L34" s="1121" t="s">
        <v>956</v>
      </c>
      <c r="M34" s="1122"/>
      <c r="N34" s="1122"/>
      <c r="O34" s="1123"/>
      <c r="P34" s="1124" t="s">
        <v>984</v>
      </c>
      <c r="Q34" s="1125"/>
      <c r="R34" s="1125"/>
      <c r="S34" s="1126"/>
      <c r="T34" s="1110" t="s">
        <v>985</v>
      </c>
      <c r="U34" s="1111"/>
      <c r="V34" s="1111"/>
      <c r="W34" s="1111"/>
      <c r="X34" s="1111"/>
      <c r="Y34" s="1111"/>
      <c r="Z34" s="1111"/>
      <c r="AA34" s="1112"/>
      <c r="AB34" s="1110" t="s">
        <v>961</v>
      </c>
      <c r="AC34" s="1111"/>
      <c r="AD34" s="1111"/>
      <c r="AE34" s="1111"/>
      <c r="AF34" s="1111"/>
      <c r="AG34" s="1111"/>
      <c r="AH34" s="1111"/>
      <c r="AI34" s="1111"/>
      <c r="AJ34" s="1112"/>
      <c r="AK34" s="1110" t="s">
        <v>985</v>
      </c>
      <c r="AL34" s="1112"/>
    </row>
    <row r="35" spans="1:38" ht="24.2" customHeight="1">
      <c r="A35" s="1130" t="s">
        <v>1049</v>
      </c>
      <c r="B35" s="1131"/>
      <c r="C35" s="1131"/>
      <c r="D35" s="1131"/>
      <c r="E35" s="1131"/>
      <c r="F35" s="1131"/>
      <c r="G35" s="1131"/>
      <c r="H35" s="1131"/>
      <c r="I35" s="1131"/>
      <c r="J35" s="1131"/>
      <c r="K35" s="1132"/>
      <c r="L35" s="1130" t="s">
        <v>1050</v>
      </c>
      <c r="M35" s="1131"/>
      <c r="N35" s="1131"/>
      <c r="O35" s="1132"/>
      <c r="P35" s="1133" t="s">
        <v>989</v>
      </c>
      <c r="Q35" s="1134"/>
      <c r="R35" s="1134"/>
      <c r="S35" s="1135"/>
      <c r="T35" s="1136">
        <f>AH90</f>
        <v>88.52000000000001</v>
      </c>
      <c r="U35" s="1137"/>
      <c r="V35" s="1137"/>
      <c r="W35" s="1137"/>
      <c r="X35" s="1137"/>
      <c r="Y35" s="1137"/>
      <c r="Z35" s="1137"/>
      <c r="AA35" s="1138"/>
      <c r="AB35" s="1148">
        <v>1</v>
      </c>
      <c r="AC35" s="1149"/>
      <c r="AD35" s="1149"/>
      <c r="AE35" s="1149"/>
      <c r="AF35" s="1149"/>
      <c r="AG35" s="1149"/>
      <c r="AH35" s="1149"/>
      <c r="AI35" s="1149"/>
      <c r="AJ35" s="1150"/>
      <c r="AK35" s="1127">
        <f>T35*AB35</f>
        <v>88.52000000000001</v>
      </c>
      <c r="AL35" s="1129"/>
    </row>
    <row r="36" spans="1:38" ht="12.2" customHeight="1">
      <c r="A36" s="1113" t="s">
        <v>994</v>
      </c>
      <c r="B36" s="1113"/>
      <c r="C36" s="1113"/>
      <c r="D36" s="1113"/>
      <c r="E36" s="1113"/>
      <c r="F36" s="1113"/>
      <c r="G36" s="1113"/>
      <c r="H36" s="1113"/>
      <c r="I36" s="1113"/>
      <c r="J36" s="1113"/>
      <c r="K36" s="1113"/>
      <c r="L36" s="1113"/>
      <c r="M36" s="1113"/>
      <c r="N36" s="1113"/>
      <c r="O36" s="1113"/>
      <c r="P36" s="1113"/>
      <c r="Q36" s="1113"/>
      <c r="R36" s="1113"/>
      <c r="S36" s="1113"/>
      <c r="T36" s="1113"/>
      <c r="U36" s="1113"/>
      <c r="V36" s="1113"/>
      <c r="W36" s="1113"/>
      <c r="X36" s="1113"/>
      <c r="Y36" s="1113"/>
      <c r="Z36" s="1113"/>
      <c r="AA36" s="1113"/>
      <c r="AB36" s="1113"/>
      <c r="AC36" s="1113"/>
      <c r="AD36" s="1113"/>
      <c r="AE36" s="1113"/>
      <c r="AF36" s="1113"/>
      <c r="AG36" s="1113"/>
      <c r="AH36" s="1127">
        <f>AK35</f>
        <v>88.52000000000001</v>
      </c>
      <c r="AI36" s="1128"/>
      <c r="AJ36" s="1128"/>
      <c r="AK36" s="1128"/>
      <c r="AL36" s="1129"/>
    </row>
    <row r="37" spans="1:38" ht="10.9" customHeight="1">
      <c r="A37" s="1117"/>
      <c r="B37" s="1117"/>
      <c r="C37" s="1117"/>
      <c r="D37" s="1117"/>
      <c r="E37" s="1117"/>
      <c r="F37" s="1117"/>
      <c r="G37" s="1117"/>
      <c r="H37" s="1117"/>
      <c r="I37" s="1117"/>
      <c r="J37" s="1117"/>
      <c r="K37" s="1117"/>
      <c r="L37" s="1117"/>
      <c r="M37" s="1117"/>
      <c r="N37" s="1117"/>
      <c r="O37" s="1117"/>
      <c r="P37" s="1117"/>
      <c r="Q37" s="1117"/>
      <c r="R37" s="1117"/>
      <c r="S37" s="1117"/>
      <c r="T37" s="1117"/>
      <c r="U37" s="1117"/>
      <c r="V37" s="1117"/>
      <c r="W37" s="1117"/>
      <c r="X37" s="1117"/>
      <c r="Y37" s="1117"/>
      <c r="Z37" s="1117"/>
      <c r="AA37" s="1117"/>
      <c r="AB37" s="1117"/>
      <c r="AC37" s="1117"/>
      <c r="AD37" s="1117"/>
      <c r="AE37" s="1117"/>
      <c r="AF37" s="1117"/>
      <c r="AG37" s="1117"/>
      <c r="AH37" s="1117"/>
      <c r="AI37" s="1117"/>
      <c r="AJ37" s="1117"/>
      <c r="AK37" s="1117"/>
      <c r="AL37" s="1117"/>
    </row>
    <row r="38" spans="1:38" ht="24.2" customHeight="1">
      <c r="A38" s="1121" t="s">
        <v>995</v>
      </c>
      <c r="B38" s="1122"/>
      <c r="C38" s="1122"/>
      <c r="D38" s="1122"/>
      <c r="E38" s="1122"/>
      <c r="F38" s="1122"/>
      <c r="G38" s="1123"/>
      <c r="H38" s="1121" t="s">
        <v>956</v>
      </c>
      <c r="I38" s="1123"/>
      <c r="J38" s="1124" t="s">
        <v>984</v>
      </c>
      <c r="K38" s="1125"/>
      <c r="L38" s="1126"/>
      <c r="M38" s="1110" t="s">
        <v>996</v>
      </c>
      <c r="N38" s="1111"/>
      <c r="O38" s="1111"/>
      <c r="P38" s="1111"/>
      <c r="Q38" s="1111"/>
      <c r="R38" s="1111"/>
      <c r="S38" s="1112"/>
      <c r="T38" s="1110" t="s">
        <v>997</v>
      </c>
      <c r="U38" s="1111"/>
      <c r="V38" s="1111"/>
      <c r="W38" s="1112"/>
      <c r="X38" s="1110" t="s">
        <v>998</v>
      </c>
      <c r="Y38" s="1112"/>
      <c r="Z38" s="1110" t="s">
        <v>999</v>
      </c>
      <c r="AA38" s="1111"/>
      <c r="AB38" s="1112"/>
      <c r="AC38" s="1110" t="s">
        <v>889</v>
      </c>
      <c r="AD38" s="1111"/>
      <c r="AE38" s="1111"/>
      <c r="AF38" s="1111"/>
      <c r="AG38" s="1112"/>
      <c r="AH38" s="1110" t="s">
        <v>961</v>
      </c>
      <c r="AI38" s="1111"/>
      <c r="AJ38" s="1111"/>
      <c r="AK38" s="1112"/>
      <c r="AL38" s="142" t="s">
        <v>1000</v>
      </c>
    </row>
    <row r="39" spans="1:38" ht="12.2" customHeight="1">
      <c r="A39" s="1113" t="s">
        <v>1001</v>
      </c>
      <c r="B39" s="1113"/>
      <c r="C39" s="1113"/>
      <c r="D39" s="1113"/>
      <c r="E39" s="1113"/>
      <c r="F39" s="1113"/>
      <c r="G39" s="1113"/>
      <c r="H39" s="1113"/>
      <c r="I39" s="1113"/>
      <c r="J39" s="1113"/>
      <c r="K39" s="1113"/>
      <c r="L39" s="1113"/>
      <c r="M39" s="1113"/>
      <c r="N39" s="1113"/>
      <c r="O39" s="1113"/>
      <c r="P39" s="1113"/>
      <c r="Q39" s="1113"/>
      <c r="R39" s="1113"/>
      <c r="S39" s="1113"/>
      <c r="T39" s="1113"/>
      <c r="U39" s="1113"/>
      <c r="V39" s="1113"/>
      <c r="W39" s="1113"/>
      <c r="X39" s="1113"/>
      <c r="Y39" s="1113"/>
      <c r="Z39" s="1113"/>
      <c r="AA39" s="1113"/>
      <c r="AB39" s="1113"/>
      <c r="AC39" s="1113"/>
      <c r="AD39" s="1113"/>
      <c r="AE39" s="1113"/>
      <c r="AF39" s="1113"/>
      <c r="AG39" s="1113"/>
      <c r="AH39" s="1114">
        <v>0</v>
      </c>
      <c r="AI39" s="1115"/>
      <c r="AJ39" s="1115"/>
      <c r="AK39" s="1115"/>
      <c r="AL39" s="1116"/>
    </row>
    <row r="40" spans="1:38" ht="10.9" customHeight="1">
      <c r="A40" s="1117"/>
      <c r="B40" s="1117"/>
      <c r="C40" s="1117"/>
      <c r="D40" s="1117"/>
      <c r="E40" s="1117"/>
      <c r="F40" s="1117"/>
      <c r="G40" s="1117"/>
      <c r="H40" s="1117"/>
      <c r="I40" s="1117"/>
      <c r="J40" s="1117"/>
      <c r="K40" s="1117"/>
      <c r="L40" s="1117"/>
      <c r="M40" s="1117"/>
      <c r="N40" s="1117"/>
      <c r="O40" s="1117"/>
      <c r="P40" s="1117"/>
      <c r="Q40" s="1117"/>
      <c r="R40" s="1117"/>
      <c r="S40" s="1117"/>
      <c r="T40" s="1117"/>
      <c r="U40" s="1117"/>
      <c r="V40" s="1117"/>
      <c r="W40" s="1117"/>
      <c r="X40" s="1117"/>
      <c r="Y40" s="1117"/>
      <c r="Z40" s="1117"/>
      <c r="AA40" s="1117"/>
      <c r="AB40" s="1117"/>
      <c r="AC40" s="1117"/>
      <c r="AD40" s="1117"/>
      <c r="AE40" s="1117"/>
      <c r="AF40" s="1117"/>
      <c r="AG40" s="1117"/>
      <c r="AH40" s="1117"/>
      <c r="AI40" s="1117"/>
      <c r="AJ40" s="1117"/>
      <c r="AK40" s="1117"/>
      <c r="AL40" s="1117"/>
    </row>
    <row r="41" spans="1:38" ht="12.2" customHeight="1">
      <c r="A41" s="1110" t="s">
        <v>1002</v>
      </c>
      <c r="B41" s="1111"/>
      <c r="C41" s="1111"/>
      <c r="D41" s="1111"/>
      <c r="E41" s="1111"/>
      <c r="F41" s="1111"/>
      <c r="G41" s="1111"/>
      <c r="H41" s="1111"/>
      <c r="I41" s="1111"/>
      <c r="J41" s="1111"/>
      <c r="K41" s="1111"/>
      <c r="L41" s="1111"/>
      <c r="M41" s="1111"/>
      <c r="N41" s="1111"/>
      <c r="O41" s="1111"/>
      <c r="P41" s="1111"/>
      <c r="Q41" s="1111"/>
      <c r="R41" s="1111"/>
      <c r="S41" s="1111"/>
      <c r="T41" s="1111"/>
      <c r="U41" s="1111"/>
      <c r="V41" s="1111"/>
      <c r="W41" s="1111"/>
      <c r="X41" s="1111"/>
      <c r="Y41" s="1111"/>
      <c r="Z41" s="1111"/>
      <c r="AA41" s="1111"/>
      <c r="AB41" s="1111"/>
      <c r="AC41" s="1111"/>
      <c r="AD41" s="1111"/>
      <c r="AE41" s="1111"/>
      <c r="AF41" s="1111"/>
      <c r="AG41" s="1112"/>
      <c r="AH41" s="1118">
        <f>AH36+AA29</f>
        <v>100.92000000000002</v>
      </c>
      <c r="AI41" s="1119"/>
      <c r="AJ41" s="1119"/>
      <c r="AK41" s="1119"/>
      <c r="AL41" s="1120"/>
    </row>
    <row r="42" spans="1:38" ht="12.2" customHeight="1">
      <c r="A42" s="1110" t="s">
        <v>1051</v>
      </c>
      <c r="B42" s="1111"/>
      <c r="C42" s="1111"/>
      <c r="D42" s="1111"/>
      <c r="E42" s="1111"/>
      <c r="F42" s="1111"/>
      <c r="G42" s="1111"/>
      <c r="H42" s="1111"/>
      <c r="I42" s="1111"/>
      <c r="J42" s="1111"/>
      <c r="K42" s="1111"/>
      <c r="L42" s="1111"/>
      <c r="M42" s="1111"/>
      <c r="N42" s="1111"/>
      <c r="O42" s="1111"/>
      <c r="P42" s="1111"/>
      <c r="Q42" s="1111"/>
      <c r="R42" s="1111"/>
      <c r="S42" s="1111"/>
      <c r="T42" s="1111"/>
      <c r="U42" s="1111"/>
      <c r="V42" s="1111"/>
      <c r="W42" s="1111"/>
      <c r="X42" s="1111"/>
      <c r="Y42" s="1111"/>
      <c r="Z42" s="1111"/>
      <c r="AA42" s="1111"/>
      <c r="AB42" s="1111"/>
      <c r="AC42" s="1111"/>
      <c r="AD42" s="1111"/>
      <c r="AE42" s="1111"/>
      <c r="AF42" s="1111"/>
      <c r="AG42" s="1112"/>
      <c r="AH42" s="1118">
        <f>TRUNC(AH41*(20.6/100),2)</f>
        <v>20.78</v>
      </c>
      <c r="AI42" s="1119"/>
      <c r="AJ42" s="1119"/>
      <c r="AK42" s="1119"/>
      <c r="AL42" s="1120"/>
    </row>
    <row r="43" spans="1:38" ht="12.2" customHeight="1">
      <c r="A43" s="1110" t="s">
        <v>1003</v>
      </c>
      <c r="B43" s="1111"/>
      <c r="C43" s="1111"/>
      <c r="D43" s="1111"/>
      <c r="E43" s="1111"/>
      <c r="F43" s="1111"/>
      <c r="G43" s="1111"/>
      <c r="H43" s="1111"/>
      <c r="I43" s="1111"/>
      <c r="J43" s="1111"/>
      <c r="K43" s="1111"/>
      <c r="L43" s="1111"/>
      <c r="M43" s="1111"/>
      <c r="N43" s="1111"/>
      <c r="O43" s="1111"/>
      <c r="P43" s="1111"/>
      <c r="Q43" s="1111"/>
      <c r="R43" s="1111"/>
      <c r="S43" s="1111"/>
      <c r="T43" s="1111"/>
      <c r="U43" s="1111"/>
      <c r="V43" s="1111"/>
      <c r="W43" s="1111"/>
      <c r="X43" s="1111"/>
      <c r="Y43" s="1111"/>
      <c r="Z43" s="1111"/>
      <c r="AA43" s="1111"/>
      <c r="AB43" s="1111"/>
      <c r="AC43" s="1111"/>
      <c r="AD43" s="1111"/>
      <c r="AE43" s="1111"/>
      <c r="AF43" s="1111"/>
      <c r="AG43" s="1112"/>
      <c r="AH43" s="1169">
        <f>SUM(AH41:AL42)</f>
        <v>121.70000000000002</v>
      </c>
      <c r="AI43" s="1170"/>
      <c r="AJ43" s="1170"/>
      <c r="AK43" s="1170"/>
      <c r="AL43" s="1171"/>
    </row>
    <row r="44" spans="1:38" ht="10.9" customHeight="1">
      <c r="A44" s="1117"/>
      <c r="B44" s="1117"/>
      <c r="C44" s="1117"/>
      <c r="D44" s="1117"/>
      <c r="E44" s="1117"/>
      <c r="F44" s="1117"/>
      <c r="G44" s="1117"/>
      <c r="H44" s="1117"/>
      <c r="I44" s="1117"/>
      <c r="J44" s="1117"/>
      <c r="K44" s="1117"/>
      <c r="L44" s="1117"/>
      <c r="M44" s="1117"/>
      <c r="N44" s="1117"/>
      <c r="O44" s="1117"/>
      <c r="P44" s="1117"/>
      <c r="Q44" s="1117"/>
      <c r="R44" s="1117"/>
      <c r="S44" s="1117"/>
      <c r="T44" s="1117"/>
      <c r="U44" s="1117"/>
      <c r="V44" s="1117"/>
      <c r="W44" s="1117"/>
      <c r="X44" s="1117"/>
      <c r="Y44" s="1117"/>
      <c r="Z44" s="1117"/>
      <c r="AA44" s="1117"/>
      <c r="AB44" s="1117"/>
      <c r="AC44" s="1117"/>
      <c r="AD44" s="1117"/>
      <c r="AE44" s="1117"/>
      <c r="AF44" s="1117"/>
      <c r="AG44" s="1117"/>
      <c r="AH44" s="1117"/>
      <c r="AI44" s="1117"/>
      <c r="AJ44" s="1117"/>
      <c r="AK44" s="1117"/>
      <c r="AL44" s="1117"/>
    </row>
    <row r="45" spans="1:38" ht="10.9" customHeight="1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</row>
    <row r="46" spans="1:38" ht="10.9" customHeight="1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</row>
    <row r="47" spans="1:38" ht="10.9" customHeight="1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</row>
    <row r="48" spans="1:38" ht="10.9" customHeight="1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</row>
    <row r="49" spans="1:38" ht="10.9" customHeight="1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</row>
    <row r="50" spans="1:38" ht="10.9" customHeight="1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</row>
    <row r="51" spans="1:38" ht="10.9" customHeight="1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</row>
    <row r="52" spans="1:38" ht="10.9" customHeight="1">
      <c r="A52" s="141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</row>
    <row r="53" spans="1:38" ht="10.9" customHeight="1">
      <c r="A53" s="141"/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</row>
    <row r="54" spans="1:38" ht="10.9" customHeight="1">
      <c r="A54" s="1117"/>
      <c r="B54" s="1117"/>
      <c r="C54" s="1117"/>
      <c r="D54" s="1117"/>
      <c r="E54" s="1117"/>
      <c r="F54" s="1117"/>
      <c r="G54" s="1117"/>
      <c r="H54" s="1117"/>
      <c r="I54" s="1117"/>
      <c r="J54" s="1117"/>
      <c r="K54" s="1117"/>
      <c r="L54" s="1117"/>
      <c r="M54" s="1117"/>
      <c r="N54" s="1117"/>
      <c r="O54" s="1117"/>
      <c r="P54" s="1117"/>
      <c r="Q54" s="1117"/>
      <c r="R54" s="1117"/>
      <c r="S54" s="1117"/>
      <c r="T54" s="1117"/>
      <c r="U54" s="1117"/>
      <c r="V54" s="1117"/>
      <c r="W54" s="1117"/>
      <c r="X54" s="1117"/>
      <c r="Y54" s="1117"/>
      <c r="Z54" s="1117"/>
      <c r="AA54" s="1117"/>
      <c r="AB54" s="1117"/>
      <c r="AC54" s="1117"/>
      <c r="AD54" s="1117"/>
      <c r="AE54" s="1117"/>
      <c r="AF54" s="1117"/>
      <c r="AG54" s="1117"/>
      <c r="AH54" s="1117"/>
      <c r="AI54" s="1117"/>
      <c r="AJ54" s="1117"/>
      <c r="AK54" s="1117"/>
      <c r="AL54" s="1117"/>
    </row>
    <row r="55" spans="1:38" ht="24.2" customHeight="1">
      <c r="A55" s="1166" t="s">
        <v>1033</v>
      </c>
      <c r="B55" s="1166"/>
      <c r="C55" s="1166"/>
      <c r="D55" s="1166"/>
      <c r="E55" s="1166"/>
      <c r="F55" s="1166"/>
      <c r="G55" s="1166"/>
      <c r="H55" s="1166"/>
      <c r="I55" s="1166"/>
      <c r="J55" s="1166"/>
      <c r="K55" s="1166"/>
      <c r="L55" s="1166"/>
      <c r="M55" s="1166"/>
      <c r="N55" s="1166"/>
      <c r="O55" s="1166"/>
      <c r="P55" s="1166"/>
      <c r="Q55" s="1166"/>
      <c r="R55" s="1166"/>
      <c r="S55" s="1166"/>
      <c r="T55" s="1166"/>
      <c r="U55" s="1166"/>
      <c r="V55" s="1166"/>
      <c r="W55" s="1166"/>
      <c r="X55" s="1166"/>
      <c r="Y55" s="1166"/>
      <c r="Z55" s="1166"/>
      <c r="AA55" s="1167" t="s">
        <v>1009</v>
      </c>
      <c r="AB55" s="1167"/>
      <c r="AC55" s="1167"/>
      <c r="AD55" s="1167"/>
      <c r="AE55" s="1167"/>
      <c r="AF55" s="1167"/>
      <c r="AG55" s="1167"/>
      <c r="AH55" s="1167"/>
      <c r="AI55" s="1167"/>
      <c r="AJ55" s="1167"/>
      <c r="AK55" s="1167"/>
      <c r="AL55" s="1167"/>
    </row>
    <row r="56" spans="1:38" ht="12.2" customHeight="1">
      <c r="A56" s="1168" t="s">
        <v>1052</v>
      </c>
      <c r="B56" s="1166"/>
      <c r="C56" s="1166"/>
      <c r="D56" s="1166"/>
      <c r="E56" s="1166"/>
      <c r="F56" s="1166"/>
      <c r="G56" s="1166"/>
      <c r="H56" s="1166"/>
      <c r="I56" s="1166"/>
      <c r="J56" s="1166"/>
      <c r="K56" s="1166"/>
      <c r="L56" s="1166"/>
      <c r="M56" s="1166"/>
      <c r="N56" s="1166"/>
      <c r="O56" s="1166"/>
      <c r="P56" s="1166"/>
      <c r="Q56" s="1166"/>
      <c r="R56" s="1166"/>
      <c r="S56" s="1166"/>
      <c r="T56" s="1166"/>
      <c r="U56" s="1166"/>
      <c r="V56" s="1166"/>
      <c r="W56" s="1166"/>
      <c r="X56" s="1166"/>
      <c r="Y56" s="1166"/>
      <c r="Z56" s="1166"/>
      <c r="AA56" s="1167" t="s">
        <v>1035</v>
      </c>
      <c r="AB56" s="1167"/>
      <c r="AC56" s="1167"/>
      <c r="AD56" s="1167"/>
      <c r="AE56" s="1167"/>
      <c r="AF56" s="1167"/>
      <c r="AG56" s="1167"/>
      <c r="AH56" s="1167"/>
      <c r="AI56" s="1167"/>
      <c r="AJ56" s="1167"/>
      <c r="AK56" s="1167"/>
      <c r="AL56" s="1167"/>
    </row>
    <row r="57" spans="1:38" ht="10.9" customHeight="1">
      <c r="A57" s="1117"/>
      <c r="B57" s="1117"/>
      <c r="C57" s="1117"/>
      <c r="D57" s="1117"/>
      <c r="E57" s="1117"/>
      <c r="F57" s="1117"/>
      <c r="G57" s="1117"/>
      <c r="H57" s="1117"/>
      <c r="I57" s="1117"/>
      <c r="J57" s="1117"/>
      <c r="K57" s="1117"/>
      <c r="L57" s="1117"/>
      <c r="M57" s="1117"/>
      <c r="N57" s="1117"/>
      <c r="O57" s="1117"/>
      <c r="P57" s="1117"/>
      <c r="Q57" s="1117"/>
      <c r="R57" s="1117"/>
      <c r="S57" s="1117"/>
      <c r="T57" s="1117"/>
      <c r="U57" s="1117"/>
      <c r="V57" s="1117"/>
      <c r="W57" s="1117"/>
      <c r="X57" s="1117"/>
      <c r="Y57" s="1117"/>
      <c r="Z57" s="1117"/>
      <c r="AA57" s="1117"/>
      <c r="AB57" s="1117"/>
      <c r="AC57" s="1117"/>
      <c r="AD57" s="1117"/>
      <c r="AE57" s="1117"/>
      <c r="AF57" s="1117"/>
      <c r="AG57" s="1117"/>
      <c r="AH57" s="1117"/>
      <c r="AI57" s="1117"/>
      <c r="AJ57" s="1117"/>
      <c r="AK57" s="1117"/>
      <c r="AL57" s="1117"/>
    </row>
    <row r="58" spans="1:38" ht="24.2" customHeight="1">
      <c r="A58" s="1121" t="s">
        <v>955</v>
      </c>
      <c r="B58" s="1122"/>
      <c r="C58" s="1122"/>
      <c r="D58" s="1122"/>
      <c r="E58" s="1122"/>
      <c r="F58" s="1122"/>
      <c r="G58" s="1122"/>
      <c r="H58" s="1123"/>
      <c r="I58" s="1121" t="s">
        <v>956</v>
      </c>
      <c r="J58" s="1123"/>
      <c r="K58" s="1110" t="s">
        <v>957</v>
      </c>
      <c r="L58" s="1111"/>
      <c r="M58" s="1111"/>
      <c r="N58" s="1112"/>
      <c r="O58" s="1110" t="s">
        <v>958</v>
      </c>
      <c r="P58" s="1111"/>
      <c r="Q58" s="1111"/>
      <c r="R58" s="1112"/>
      <c r="S58" s="1110" t="s">
        <v>959</v>
      </c>
      <c r="T58" s="1111"/>
      <c r="U58" s="1111"/>
      <c r="V58" s="1111"/>
      <c r="W58" s="1111"/>
      <c r="X58" s="1112"/>
      <c r="Y58" s="1110" t="s">
        <v>960</v>
      </c>
      <c r="Z58" s="1111"/>
      <c r="AA58" s="1111"/>
      <c r="AB58" s="1111"/>
      <c r="AC58" s="1111"/>
      <c r="AD58" s="1111"/>
      <c r="AE58" s="1112"/>
      <c r="AF58" s="1110" t="s">
        <v>961</v>
      </c>
      <c r="AG58" s="1111"/>
      <c r="AH58" s="1111"/>
      <c r="AI58" s="1111"/>
      <c r="AJ58" s="1112"/>
      <c r="AK58" s="1110" t="s">
        <v>962</v>
      </c>
      <c r="AL58" s="1112"/>
    </row>
    <row r="59" spans="1:38" ht="24.2" customHeight="1">
      <c r="A59" s="1142" t="s">
        <v>1053</v>
      </c>
      <c r="B59" s="1143"/>
      <c r="C59" s="1143"/>
      <c r="D59" s="1143"/>
      <c r="E59" s="1143"/>
      <c r="F59" s="1143"/>
      <c r="G59" s="1143"/>
      <c r="H59" s="1144"/>
      <c r="I59" s="1142" t="s">
        <v>1054</v>
      </c>
      <c r="J59" s="1144"/>
      <c r="K59" s="1163">
        <v>0.31</v>
      </c>
      <c r="L59" s="1164"/>
      <c r="M59" s="1164"/>
      <c r="N59" s="1165"/>
      <c r="O59" s="1163">
        <v>0.69</v>
      </c>
      <c r="P59" s="1164"/>
      <c r="Q59" s="1164"/>
      <c r="R59" s="1165"/>
      <c r="S59" s="1151">
        <v>431.82</v>
      </c>
      <c r="T59" s="1152"/>
      <c r="U59" s="1152"/>
      <c r="V59" s="1152"/>
      <c r="W59" s="1152"/>
      <c r="X59" s="1153"/>
      <c r="Y59" s="1151">
        <v>201.84</v>
      </c>
      <c r="Z59" s="1152"/>
      <c r="AA59" s="1152"/>
      <c r="AB59" s="1152"/>
      <c r="AC59" s="1152"/>
      <c r="AD59" s="1152"/>
      <c r="AE59" s="1153"/>
      <c r="AF59" s="1148">
        <v>1</v>
      </c>
      <c r="AG59" s="1149"/>
      <c r="AH59" s="1149"/>
      <c r="AI59" s="1149"/>
      <c r="AJ59" s="1150"/>
      <c r="AK59" s="1151">
        <f>TRUNC(AF59*(TRUNC(K59*S59,2)+TRUNC(O59*Y59,2)),2)</f>
        <v>273.12</v>
      </c>
      <c r="AL59" s="1153"/>
    </row>
    <row r="60" spans="1:38" ht="12.2" customHeight="1">
      <c r="A60" s="1142" t="s">
        <v>1055</v>
      </c>
      <c r="B60" s="1143"/>
      <c r="C60" s="1143"/>
      <c r="D60" s="1143"/>
      <c r="E60" s="1143"/>
      <c r="F60" s="1143"/>
      <c r="G60" s="1143"/>
      <c r="H60" s="1144"/>
      <c r="I60" s="1142" t="s">
        <v>1056</v>
      </c>
      <c r="J60" s="1144"/>
      <c r="K60" s="1160">
        <v>0.46</v>
      </c>
      <c r="L60" s="1161"/>
      <c r="M60" s="1161"/>
      <c r="N60" s="1162"/>
      <c r="O60" s="1160">
        <v>0.54</v>
      </c>
      <c r="P60" s="1161"/>
      <c r="Q60" s="1161"/>
      <c r="R60" s="1162"/>
      <c r="S60" s="1151">
        <v>125.65</v>
      </c>
      <c r="T60" s="1152"/>
      <c r="U60" s="1152"/>
      <c r="V60" s="1152"/>
      <c r="W60" s="1152"/>
      <c r="X60" s="1153"/>
      <c r="Y60" s="1114">
        <v>8.02</v>
      </c>
      <c r="Z60" s="1115"/>
      <c r="AA60" s="1115"/>
      <c r="AB60" s="1115"/>
      <c r="AC60" s="1115"/>
      <c r="AD60" s="1115"/>
      <c r="AE60" s="1116"/>
      <c r="AF60" s="1148">
        <v>1</v>
      </c>
      <c r="AG60" s="1149"/>
      <c r="AH60" s="1149"/>
      <c r="AI60" s="1149"/>
      <c r="AJ60" s="1150"/>
      <c r="AK60" s="1151">
        <f>TRUNC(AF60*(TRUNC(K60*S60,2)+TRUNC(O60*Y60,2)),2)</f>
        <v>62.12</v>
      </c>
      <c r="AL60" s="1153"/>
    </row>
    <row r="61" spans="1:38" ht="24.2" customHeight="1">
      <c r="A61" s="1142" t="s">
        <v>1057</v>
      </c>
      <c r="B61" s="1143"/>
      <c r="C61" s="1143"/>
      <c r="D61" s="1143"/>
      <c r="E61" s="1143"/>
      <c r="F61" s="1143"/>
      <c r="G61" s="1143"/>
      <c r="H61" s="1144"/>
      <c r="I61" s="1142" t="s">
        <v>1058</v>
      </c>
      <c r="J61" s="1144"/>
      <c r="K61" s="1160">
        <v>0.46</v>
      </c>
      <c r="L61" s="1161"/>
      <c r="M61" s="1161"/>
      <c r="N61" s="1162"/>
      <c r="O61" s="1160">
        <v>0.54</v>
      </c>
      <c r="P61" s="1161"/>
      <c r="Q61" s="1161"/>
      <c r="R61" s="1162"/>
      <c r="S61" s="1151">
        <v>217.77</v>
      </c>
      <c r="T61" s="1152"/>
      <c r="U61" s="1152"/>
      <c r="V61" s="1152"/>
      <c r="W61" s="1152"/>
      <c r="X61" s="1153"/>
      <c r="Y61" s="1151">
        <v>141.66999999999999</v>
      </c>
      <c r="Z61" s="1152"/>
      <c r="AA61" s="1152"/>
      <c r="AB61" s="1152"/>
      <c r="AC61" s="1152"/>
      <c r="AD61" s="1152"/>
      <c r="AE61" s="1153"/>
      <c r="AF61" s="1148">
        <v>1</v>
      </c>
      <c r="AG61" s="1149"/>
      <c r="AH61" s="1149"/>
      <c r="AI61" s="1149"/>
      <c r="AJ61" s="1150"/>
      <c r="AK61" s="1151">
        <f>TRUNC(AF61*(TRUNC(K61*S61,2)+TRUNC(O61*Y61,2)),2)</f>
        <v>176.67</v>
      </c>
      <c r="AL61" s="1153"/>
    </row>
    <row r="62" spans="1:38" ht="12.2" customHeight="1">
      <c r="A62" s="1113" t="s">
        <v>963</v>
      </c>
      <c r="B62" s="1113"/>
      <c r="C62" s="1113"/>
      <c r="D62" s="1113"/>
      <c r="E62" s="1113"/>
      <c r="F62" s="1113"/>
      <c r="G62" s="1113"/>
      <c r="H62" s="1113"/>
      <c r="I62" s="1113"/>
      <c r="J62" s="1113"/>
      <c r="K62" s="1113"/>
      <c r="L62" s="1113"/>
      <c r="M62" s="1113"/>
      <c r="N62" s="1113"/>
      <c r="O62" s="1113"/>
      <c r="P62" s="1113"/>
      <c r="Q62" s="1113"/>
      <c r="R62" s="1113"/>
      <c r="S62" s="1113"/>
      <c r="T62" s="1113"/>
      <c r="U62" s="1113"/>
      <c r="V62" s="1113"/>
      <c r="W62" s="1113"/>
      <c r="X62" s="1113"/>
      <c r="Y62" s="1113"/>
      <c r="Z62" s="1113"/>
      <c r="AA62" s="1113"/>
      <c r="AB62" s="1113"/>
      <c r="AC62" s="1113"/>
      <c r="AD62" s="1113"/>
      <c r="AE62" s="1113"/>
      <c r="AF62" s="1113"/>
      <c r="AG62" s="1113"/>
      <c r="AH62" s="1151">
        <f>SUM(AK59:AL61)</f>
        <v>511.90999999999997</v>
      </c>
      <c r="AI62" s="1152"/>
      <c r="AJ62" s="1152"/>
      <c r="AK62" s="1152"/>
      <c r="AL62" s="1153"/>
    </row>
    <row r="63" spans="1:38" ht="10.9" customHeight="1">
      <c r="A63" s="1117"/>
      <c r="B63" s="1117"/>
      <c r="C63" s="1117"/>
      <c r="D63" s="1117"/>
      <c r="E63" s="1117"/>
      <c r="F63" s="1117"/>
      <c r="G63" s="1117"/>
      <c r="H63" s="1117"/>
      <c r="I63" s="1117"/>
      <c r="J63" s="1117"/>
      <c r="K63" s="1117"/>
      <c r="L63" s="1117"/>
      <c r="M63" s="1117"/>
      <c r="N63" s="1117"/>
      <c r="O63" s="1117"/>
      <c r="P63" s="1117"/>
      <c r="Q63" s="1117"/>
      <c r="R63" s="1117"/>
      <c r="S63" s="1117"/>
      <c r="T63" s="1117"/>
      <c r="U63" s="1117"/>
      <c r="V63" s="1117"/>
      <c r="W63" s="1117"/>
      <c r="X63" s="1117"/>
      <c r="Y63" s="1117"/>
      <c r="Z63" s="1117"/>
      <c r="AA63" s="1117"/>
      <c r="AB63" s="1117"/>
      <c r="AC63" s="1117"/>
      <c r="AD63" s="1117"/>
      <c r="AE63" s="1117"/>
      <c r="AF63" s="1117"/>
      <c r="AG63" s="1117"/>
      <c r="AH63" s="1117"/>
      <c r="AI63" s="1117"/>
      <c r="AJ63" s="1117"/>
      <c r="AK63" s="1117"/>
      <c r="AL63" s="1117"/>
    </row>
    <row r="64" spans="1:38" ht="24.2" customHeight="1">
      <c r="A64" s="1121" t="s">
        <v>964</v>
      </c>
      <c r="B64" s="1122"/>
      <c r="C64" s="1122"/>
      <c r="D64" s="1122"/>
      <c r="E64" s="1122"/>
      <c r="F64" s="1122"/>
      <c r="G64" s="1122"/>
      <c r="H64" s="1123"/>
      <c r="I64" s="1121" t="s">
        <v>956</v>
      </c>
      <c r="J64" s="1123"/>
      <c r="K64" s="1110" t="s">
        <v>965</v>
      </c>
      <c r="L64" s="1111"/>
      <c r="M64" s="1111"/>
      <c r="N64" s="1111"/>
      <c r="O64" s="1111"/>
      <c r="P64" s="1112"/>
      <c r="Q64" s="1110" t="s">
        <v>966</v>
      </c>
      <c r="R64" s="1111"/>
      <c r="S64" s="1111"/>
      <c r="T64" s="1111"/>
      <c r="U64" s="1111"/>
      <c r="V64" s="1112"/>
      <c r="W64" s="1110" t="s">
        <v>967</v>
      </c>
      <c r="X64" s="1111"/>
      <c r="Y64" s="1111"/>
      <c r="Z64" s="1111"/>
      <c r="AA64" s="1111"/>
      <c r="AB64" s="1111"/>
      <c r="AC64" s="1112"/>
      <c r="AD64" s="1110" t="s">
        <v>961</v>
      </c>
      <c r="AE64" s="1111"/>
      <c r="AF64" s="1111"/>
      <c r="AG64" s="1111"/>
      <c r="AH64" s="1111"/>
      <c r="AI64" s="1111"/>
      <c r="AJ64" s="1112"/>
      <c r="AK64" s="1110" t="s">
        <v>962</v>
      </c>
      <c r="AL64" s="1112"/>
    </row>
    <row r="65" spans="1:38" ht="12.2" customHeight="1">
      <c r="A65" s="1142" t="s">
        <v>1010</v>
      </c>
      <c r="B65" s="1143"/>
      <c r="C65" s="1143"/>
      <c r="D65" s="1143"/>
      <c r="E65" s="1143"/>
      <c r="F65" s="1143"/>
      <c r="G65" s="1143"/>
      <c r="H65" s="1144"/>
      <c r="I65" s="1142" t="s">
        <v>1043</v>
      </c>
      <c r="J65" s="1144"/>
      <c r="K65" s="1114">
        <v>7.2</v>
      </c>
      <c r="L65" s="1115"/>
      <c r="M65" s="1115"/>
      <c r="N65" s="1115"/>
      <c r="O65" s="1115"/>
      <c r="P65" s="1116"/>
      <c r="Q65" s="1127">
        <v>15.22</v>
      </c>
      <c r="R65" s="1128"/>
      <c r="S65" s="1128"/>
      <c r="T65" s="1128"/>
      <c r="U65" s="1128"/>
      <c r="V65" s="1129"/>
      <c r="W65" s="1151">
        <v>111.5</v>
      </c>
      <c r="X65" s="1152"/>
      <c r="Y65" s="1152"/>
      <c r="Z65" s="1152"/>
      <c r="AA65" s="1152"/>
      <c r="AB65" s="1152"/>
      <c r="AC65" s="1153"/>
      <c r="AD65" s="1148">
        <v>3</v>
      </c>
      <c r="AE65" s="1149"/>
      <c r="AF65" s="1149"/>
      <c r="AG65" s="1149"/>
      <c r="AH65" s="1149"/>
      <c r="AI65" s="1149"/>
      <c r="AJ65" s="1150"/>
      <c r="AK65" s="1127">
        <v>45.66</v>
      </c>
      <c r="AL65" s="1129"/>
    </row>
    <row r="66" spans="1:38" ht="12.2" customHeight="1">
      <c r="A66" s="1142" t="s">
        <v>968</v>
      </c>
      <c r="B66" s="1143"/>
      <c r="C66" s="1143"/>
      <c r="D66" s="1143"/>
      <c r="E66" s="1143"/>
      <c r="F66" s="1143"/>
      <c r="G66" s="1143"/>
      <c r="H66" s="1144"/>
      <c r="I66" s="1142" t="s">
        <v>1044</v>
      </c>
      <c r="J66" s="1144"/>
      <c r="K66" s="1127">
        <v>11.49</v>
      </c>
      <c r="L66" s="1128"/>
      <c r="M66" s="1128"/>
      <c r="N66" s="1128"/>
      <c r="O66" s="1128"/>
      <c r="P66" s="1129"/>
      <c r="Q66" s="1127">
        <v>24.3</v>
      </c>
      <c r="R66" s="1128"/>
      <c r="S66" s="1128"/>
      <c r="T66" s="1128"/>
      <c r="U66" s="1128"/>
      <c r="V66" s="1129"/>
      <c r="W66" s="1151">
        <v>111.5</v>
      </c>
      <c r="X66" s="1152"/>
      <c r="Y66" s="1152"/>
      <c r="Z66" s="1152"/>
      <c r="AA66" s="1152"/>
      <c r="AB66" s="1152"/>
      <c r="AC66" s="1153"/>
      <c r="AD66" s="1148">
        <v>0.25</v>
      </c>
      <c r="AE66" s="1149"/>
      <c r="AF66" s="1149"/>
      <c r="AG66" s="1149"/>
      <c r="AH66" s="1149"/>
      <c r="AI66" s="1149"/>
      <c r="AJ66" s="1150"/>
      <c r="AK66" s="1114">
        <v>6.07</v>
      </c>
      <c r="AL66" s="1116"/>
    </row>
    <row r="67" spans="1:38" ht="12.2" customHeight="1">
      <c r="A67" s="1113" t="s">
        <v>969</v>
      </c>
      <c r="B67" s="1113"/>
      <c r="C67" s="1113"/>
      <c r="D67" s="1113"/>
      <c r="E67" s="1113"/>
      <c r="F67" s="1113"/>
      <c r="G67" s="1113"/>
      <c r="H67" s="1113"/>
      <c r="I67" s="1113"/>
      <c r="J67" s="1113"/>
      <c r="K67" s="1113"/>
      <c r="L67" s="1113"/>
      <c r="M67" s="1113"/>
      <c r="N67" s="1113"/>
      <c r="O67" s="1113"/>
      <c r="P67" s="1113"/>
      <c r="Q67" s="1113"/>
      <c r="R67" s="1113"/>
      <c r="S67" s="1113"/>
      <c r="T67" s="1113"/>
      <c r="U67" s="1113"/>
      <c r="V67" s="1113"/>
      <c r="W67" s="1113"/>
      <c r="X67" s="1113"/>
      <c r="Y67" s="1113"/>
      <c r="Z67" s="1113"/>
      <c r="AA67" s="1113"/>
      <c r="AB67" s="1113"/>
      <c r="AC67" s="1113"/>
      <c r="AD67" s="1113"/>
      <c r="AE67" s="1113"/>
      <c r="AF67" s="1113"/>
      <c r="AG67" s="1113"/>
      <c r="AH67" s="1127">
        <v>51.73</v>
      </c>
      <c r="AI67" s="1128"/>
      <c r="AJ67" s="1128"/>
      <c r="AK67" s="1128"/>
      <c r="AL67" s="1129"/>
    </row>
    <row r="68" spans="1:38" ht="10.9" customHeight="1">
      <c r="A68" s="1117"/>
      <c r="B68" s="1117"/>
      <c r="C68" s="1117"/>
      <c r="D68" s="1117"/>
      <c r="E68" s="1117"/>
      <c r="F68" s="1117"/>
      <c r="G68" s="1117"/>
      <c r="H68" s="1117"/>
      <c r="I68" s="1117"/>
      <c r="J68" s="1117"/>
      <c r="K68" s="1117"/>
      <c r="L68" s="1117"/>
      <c r="M68" s="1117"/>
      <c r="N68" s="1117"/>
      <c r="O68" s="1117"/>
      <c r="P68" s="1117"/>
      <c r="Q68" s="1117"/>
      <c r="R68" s="1117"/>
      <c r="S68" s="1117"/>
      <c r="T68" s="1117"/>
      <c r="U68" s="1117"/>
      <c r="V68" s="1117"/>
      <c r="W68" s="1117"/>
      <c r="X68" s="1117"/>
      <c r="Y68" s="1117"/>
      <c r="Z68" s="1117"/>
      <c r="AA68" s="1117"/>
      <c r="AB68" s="1117"/>
      <c r="AC68" s="1117"/>
      <c r="AD68" s="1117"/>
      <c r="AE68" s="1117"/>
      <c r="AF68" s="1117"/>
      <c r="AG68" s="1117"/>
      <c r="AH68" s="1117"/>
      <c r="AI68" s="1117"/>
      <c r="AJ68" s="1117"/>
      <c r="AK68" s="1117"/>
      <c r="AL68" s="1117"/>
    </row>
    <row r="69" spans="1:38" ht="24.2" customHeight="1">
      <c r="A69" s="1121" t="s">
        <v>970</v>
      </c>
      <c r="B69" s="1122"/>
      <c r="C69" s="1122"/>
      <c r="D69" s="1122"/>
      <c r="E69" s="1122"/>
      <c r="F69" s="1122"/>
      <c r="G69" s="1122"/>
      <c r="H69" s="1123"/>
      <c r="I69" s="1121" t="s">
        <v>956</v>
      </c>
      <c r="J69" s="1123"/>
      <c r="K69" s="1124" t="s">
        <v>971</v>
      </c>
      <c r="L69" s="1125"/>
      <c r="M69" s="1125"/>
      <c r="N69" s="1125"/>
      <c r="O69" s="1125"/>
      <c r="P69" s="1126"/>
      <c r="Q69" s="1124" t="s">
        <v>972</v>
      </c>
      <c r="R69" s="1125"/>
      <c r="S69" s="1125"/>
      <c r="T69" s="1126"/>
      <c r="U69" s="1124" t="s">
        <v>973</v>
      </c>
      <c r="V69" s="1125"/>
      <c r="W69" s="1125"/>
      <c r="X69" s="1126"/>
      <c r="Y69" s="1124" t="s">
        <v>974</v>
      </c>
      <c r="Z69" s="1125"/>
      <c r="AA69" s="1125"/>
      <c r="AB69" s="1125"/>
      <c r="AC69" s="1125"/>
      <c r="AD69" s="1126"/>
      <c r="AE69" s="1110" t="s">
        <v>889</v>
      </c>
      <c r="AF69" s="1111"/>
      <c r="AG69" s="1111"/>
      <c r="AH69" s="1111"/>
      <c r="AI69" s="1111"/>
      <c r="AJ69" s="1111"/>
      <c r="AK69" s="1111"/>
      <c r="AL69" s="1112"/>
    </row>
    <row r="70" spans="1:38" ht="12.2" customHeight="1">
      <c r="A70" s="1142" t="s">
        <v>975</v>
      </c>
      <c r="B70" s="1143"/>
      <c r="C70" s="1143"/>
      <c r="D70" s="1143"/>
      <c r="E70" s="1143"/>
      <c r="F70" s="1143"/>
      <c r="G70" s="1143"/>
      <c r="H70" s="1144"/>
      <c r="I70" s="1142" t="s">
        <v>1046</v>
      </c>
      <c r="J70" s="1144"/>
      <c r="K70" s="1157">
        <v>9.6</v>
      </c>
      <c r="L70" s="1158"/>
      <c r="M70" s="1158"/>
      <c r="N70" s="1158"/>
      <c r="O70" s="1158"/>
      <c r="P70" s="1159"/>
      <c r="Q70" s="1145" t="s">
        <v>976</v>
      </c>
      <c r="R70" s="1146"/>
      <c r="S70" s="1146"/>
      <c r="T70" s="1147"/>
      <c r="U70" s="1145"/>
      <c r="V70" s="1146"/>
      <c r="W70" s="1146"/>
      <c r="X70" s="1147"/>
      <c r="Y70" s="1145"/>
      <c r="Z70" s="1146"/>
      <c r="AA70" s="1146"/>
      <c r="AB70" s="1146"/>
      <c r="AC70" s="1146"/>
      <c r="AD70" s="1147"/>
      <c r="AE70" s="1114">
        <v>4.96</v>
      </c>
      <c r="AF70" s="1115"/>
      <c r="AG70" s="1115"/>
      <c r="AH70" s="1115"/>
      <c r="AI70" s="1115"/>
      <c r="AJ70" s="1115"/>
      <c r="AK70" s="1115"/>
      <c r="AL70" s="1116"/>
    </row>
    <row r="71" spans="1:38" ht="12.2" customHeight="1">
      <c r="A71" s="1142" t="s">
        <v>977</v>
      </c>
      <c r="B71" s="1143"/>
      <c r="C71" s="1143"/>
      <c r="D71" s="1143"/>
      <c r="E71" s="1143"/>
      <c r="F71" s="1143"/>
      <c r="G71" s="1143"/>
      <c r="H71" s="1144"/>
      <c r="I71" s="1142" t="s">
        <v>1047</v>
      </c>
      <c r="J71" s="1144"/>
      <c r="K71" s="1157">
        <v>1.1200000000000001</v>
      </c>
      <c r="L71" s="1158"/>
      <c r="M71" s="1158"/>
      <c r="N71" s="1158"/>
      <c r="O71" s="1158"/>
      <c r="P71" s="1159"/>
      <c r="Q71" s="1145" t="s">
        <v>976</v>
      </c>
      <c r="R71" s="1146"/>
      <c r="S71" s="1146"/>
      <c r="T71" s="1147"/>
      <c r="U71" s="1145"/>
      <c r="V71" s="1146"/>
      <c r="W71" s="1146"/>
      <c r="X71" s="1147"/>
      <c r="Y71" s="1145"/>
      <c r="Z71" s="1146"/>
      <c r="AA71" s="1146"/>
      <c r="AB71" s="1146"/>
      <c r="AC71" s="1146"/>
      <c r="AD71" s="1147"/>
      <c r="AE71" s="1114">
        <v>0.56999999999999995</v>
      </c>
      <c r="AF71" s="1115"/>
      <c r="AG71" s="1115"/>
      <c r="AH71" s="1115"/>
      <c r="AI71" s="1115"/>
      <c r="AJ71" s="1115"/>
      <c r="AK71" s="1115"/>
      <c r="AL71" s="1116"/>
    </row>
    <row r="72" spans="1:38" ht="12.2" customHeight="1">
      <c r="A72" s="1142" t="s">
        <v>978</v>
      </c>
      <c r="B72" s="1143"/>
      <c r="C72" s="1143"/>
      <c r="D72" s="1143"/>
      <c r="E72" s="1143"/>
      <c r="F72" s="1143"/>
      <c r="G72" s="1143"/>
      <c r="H72" s="1144"/>
      <c r="I72" s="1142" t="s">
        <v>1048</v>
      </c>
      <c r="J72" s="1144"/>
      <c r="K72" s="1157">
        <v>4.79</v>
      </c>
      <c r="L72" s="1158"/>
      <c r="M72" s="1158"/>
      <c r="N72" s="1158"/>
      <c r="O72" s="1158"/>
      <c r="P72" s="1159"/>
      <c r="Q72" s="1145" t="s">
        <v>976</v>
      </c>
      <c r="R72" s="1146"/>
      <c r="S72" s="1146"/>
      <c r="T72" s="1147"/>
      <c r="U72" s="1145"/>
      <c r="V72" s="1146"/>
      <c r="W72" s="1146"/>
      <c r="X72" s="1147"/>
      <c r="Y72" s="1145"/>
      <c r="Z72" s="1146"/>
      <c r="AA72" s="1146"/>
      <c r="AB72" s="1146"/>
      <c r="AC72" s="1146"/>
      <c r="AD72" s="1147"/>
      <c r="AE72" s="1114">
        <v>2.4700000000000002</v>
      </c>
      <c r="AF72" s="1115"/>
      <c r="AG72" s="1115"/>
      <c r="AH72" s="1115"/>
      <c r="AI72" s="1115"/>
      <c r="AJ72" s="1115"/>
      <c r="AK72" s="1115"/>
      <c r="AL72" s="1116"/>
    </row>
    <row r="73" spans="1:38" ht="12.2" customHeight="1">
      <c r="A73" s="1113" t="s">
        <v>979</v>
      </c>
      <c r="B73" s="1113"/>
      <c r="C73" s="1113"/>
      <c r="D73" s="1113"/>
      <c r="E73" s="1113"/>
      <c r="F73" s="1113"/>
      <c r="G73" s="1113"/>
      <c r="H73" s="1113"/>
      <c r="I73" s="1113"/>
      <c r="J73" s="1113"/>
      <c r="K73" s="1113"/>
      <c r="L73" s="1113"/>
      <c r="M73" s="1113"/>
      <c r="N73" s="1113"/>
      <c r="O73" s="1113"/>
      <c r="P73" s="1113"/>
      <c r="Q73" s="1113"/>
      <c r="R73" s="1113"/>
      <c r="S73" s="1113"/>
      <c r="T73" s="1113"/>
      <c r="U73" s="1113"/>
      <c r="V73" s="1113"/>
      <c r="W73" s="1113"/>
      <c r="X73" s="1113"/>
      <c r="Y73" s="1113"/>
      <c r="Z73" s="1113"/>
      <c r="AA73" s="1113"/>
      <c r="AB73" s="1113"/>
      <c r="AC73" s="1113"/>
      <c r="AD73" s="1113"/>
      <c r="AE73" s="1113"/>
      <c r="AF73" s="1113"/>
      <c r="AG73" s="1113"/>
      <c r="AH73" s="1114">
        <v>8</v>
      </c>
      <c r="AI73" s="1115"/>
      <c r="AJ73" s="1115"/>
      <c r="AK73" s="1115"/>
      <c r="AL73" s="1116"/>
    </row>
    <row r="74" spans="1:38" ht="10.9" customHeight="1">
      <c r="A74" s="1117"/>
      <c r="B74" s="1117"/>
      <c r="C74" s="1117"/>
      <c r="D74" s="1117"/>
      <c r="E74" s="1117"/>
      <c r="F74" s="1117"/>
      <c r="G74" s="1117"/>
      <c r="H74" s="1117"/>
      <c r="I74" s="1117"/>
      <c r="J74" s="1117"/>
      <c r="K74" s="1117"/>
      <c r="L74" s="1117"/>
      <c r="M74" s="1117"/>
      <c r="N74" s="1117"/>
      <c r="O74" s="1117"/>
      <c r="P74" s="1117"/>
      <c r="Q74" s="1117"/>
      <c r="R74" s="1117"/>
      <c r="S74" s="1117"/>
      <c r="T74" s="1117"/>
      <c r="U74" s="1117"/>
      <c r="V74" s="1117"/>
      <c r="W74" s="1117"/>
      <c r="X74" s="1117"/>
      <c r="Y74" s="1117"/>
      <c r="Z74" s="1117"/>
      <c r="AA74" s="1117"/>
      <c r="AB74" s="1117"/>
      <c r="AC74" s="1117"/>
      <c r="AD74" s="1117"/>
      <c r="AE74" s="1117"/>
      <c r="AF74" s="1117"/>
      <c r="AG74" s="1117"/>
      <c r="AH74" s="1117"/>
      <c r="AI74" s="1117"/>
      <c r="AJ74" s="1117"/>
      <c r="AK74" s="1117"/>
      <c r="AL74" s="1117"/>
    </row>
    <row r="75" spans="1:38" ht="12.2" customHeight="1">
      <c r="A75" s="1110" t="s">
        <v>980</v>
      </c>
      <c r="B75" s="1111"/>
      <c r="C75" s="1111"/>
      <c r="D75" s="1111"/>
      <c r="E75" s="1111"/>
      <c r="F75" s="1111"/>
      <c r="G75" s="1111"/>
      <c r="H75" s="1111"/>
      <c r="I75" s="1111"/>
      <c r="J75" s="1111"/>
      <c r="K75" s="1111"/>
      <c r="L75" s="1111"/>
      <c r="M75" s="1111"/>
      <c r="N75" s="1111"/>
      <c r="O75" s="1111"/>
      <c r="P75" s="1111"/>
      <c r="Q75" s="1111"/>
      <c r="R75" s="1111"/>
      <c r="S75" s="1111"/>
      <c r="T75" s="1111"/>
      <c r="U75" s="1111"/>
      <c r="V75" s="1111"/>
      <c r="W75" s="1111"/>
      <c r="X75" s="1111"/>
      <c r="Y75" s="1111"/>
      <c r="Z75" s="1112"/>
      <c r="AA75" s="1151">
        <f>AH73+AH67+AH62</f>
        <v>571.64</v>
      </c>
      <c r="AB75" s="1152"/>
      <c r="AC75" s="1152"/>
      <c r="AD75" s="1152"/>
      <c r="AE75" s="1152"/>
      <c r="AF75" s="1152"/>
      <c r="AG75" s="1152"/>
      <c r="AH75" s="1152"/>
      <c r="AI75" s="1152"/>
      <c r="AJ75" s="1152"/>
      <c r="AK75" s="1152"/>
      <c r="AL75" s="1153"/>
    </row>
    <row r="76" spans="1:38" ht="12.2" customHeight="1">
      <c r="A76" s="1110" t="s">
        <v>981</v>
      </c>
      <c r="B76" s="1111"/>
      <c r="C76" s="1111"/>
      <c r="D76" s="1111"/>
      <c r="E76" s="1111"/>
      <c r="F76" s="1111"/>
      <c r="G76" s="1111"/>
      <c r="H76" s="1111"/>
      <c r="I76" s="1111"/>
      <c r="J76" s="1111"/>
      <c r="K76" s="1111"/>
      <c r="L76" s="1111"/>
      <c r="M76" s="1111"/>
      <c r="N76" s="1111"/>
      <c r="O76" s="1111"/>
      <c r="P76" s="1111"/>
      <c r="Q76" s="1111"/>
      <c r="R76" s="1111"/>
      <c r="S76" s="1111"/>
      <c r="T76" s="1111"/>
      <c r="U76" s="1111"/>
      <c r="V76" s="1111"/>
      <c r="W76" s="1111"/>
      <c r="X76" s="1111"/>
      <c r="Y76" s="1111"/>
      <c r="Z76" s="1112"/>
      <c r="AA76" s="1154">
        <v>55.69</v>
      </c>
      <c r="AB76" s="1155"/>
      <c r="AC76" s="1155"/>
      <c r="AD76" s="1155"/>
      <c r="AE76" s="1155"/>
      <c r="AF76" s="1155"/>
      <c r="AG76" s="1155"/>
      <c r="AH76" s="1155"/>
      <c r="AI76" s="1155"/>
      <c r="AJ76" s="1155"/>
      <c r="AK76" s="1155"/>
      <c r="AL76" s="1156"/>
    </row>
    <row r="77" spans="1:38" ht="12.2" customHeight="1">
      <c r="A77" s="1110" t="s">
        <v>982</v>
      </c>
      <c r="B77" s="1111"/>
      <c r="C77" s="1111"/>
      <c r="D77" s="1111"/>
      <c r="E77" s="1111"/>
      <c r="F77" s="1111"/>
      <c r="G77" s="1111"/>
      <c r="H77" s="1111"/>
      <c r="I77" s="1111"/>
      <c r="J77" s="1111"/>
      <c r="K77" s="1111"/>
      <c r="L77" s="1111"/>
      <c r="M77" s="1111"/>
      <c r="N77" s="1111"/>
      <c r="O77" s="1111"/>
      <c r="P77" s="1111"/>
      <c r="Q77" s="1111"/>
      <c r="R77" s="1111"/>
      <c r="S77" s="1111"/>
      <c r="T77" s="1111"/>
      <c r="U77" s="1111"/>
      <c r="V77" s="1111"/>
      <c r="W77" s="1111"/>
      <c r="X77" s="1111"/>
      <c r="Y77" s="1111"/>
      <c r="Z77" s="1112"/>
      <c r="AA77" s="1127">
        <f>TRUNC(AA75/AA76,2)</f>
        <v>10.26</v>
      </c>
      <c r="AB77" s="1128"/>
      <c r="AC77" s="1128"/>
      <c r="AD77" s="1128"/>
      <c r="AE77" s="1128"/>
      <c r="AF77" s="1128"/>
      <c r="AG77" s="1128"/>
      <c r="AH77" s="1128"/>
      <c r="AI77" s="1128"/>
      <c r="AJ77" s="1128"/>
      <c r="AK77" s="1128"/>
      <c r="AL77" s="1129"/>
    </row>
    <row r="78" spans="1:38" ht="10.9" customHeight="1">
      <c r="A78" s="1117"/>
      <c r="B78" s="1117"/>
      <c r="C78" s="1117"/>
      <c r="D78" s="1117"/>
      <c r="E78" s="1117"/>
      <c r="F78" s="1117"/>
      <c r="G78" s="1117"/>
      <c r="H78" s="1117"/>
      <c r="I78" s="1117"/>
      <c r="J78" s="1117"/>
      <c r="K78" s="1117"/>
      <c r="L78" s="1117"/>
      <c r="M78" s="1117"/>
      <c r="N78" s="1117"/>
      <c r="O78" s="1117"/>
      <c r="P78" s="1117"/>
      <c r="Q78" s="1117"/>
      <c r="R78" s="1117"/>
      <c r="S78" s="1117"/>
      <c r="T78" s="1117"/>
      <c r="U78" s="1117"/>
      <c r="V78" s="1117"/>
      <c r="W78" s="1117"/>
      <c r="X78" s="1117"/>
      <c r="Y78" s="1117"/>
      <c r="Z78" s="1117"/>
      <c r="AA78" s="1117"/>
      <c r="AB78" s="1117"/>
      <c r="AC78" s="1117"/>
      <c r="AD78" s="1117"/>
      <c r="AE78" s="1117"/>
      <c r="AF78" s="1117"/>
      <c r="AG78" s="1117"/>
      <c r="AH78" s="1117"/>
      <c r="AI78" s="1117"/>
      <c r="AJ78" s="1117"/>
      <c r="AK78" s="1117"/>
      <c r="AL78" s="1117"/>
    </row>
    <row r="79" spans="1:38" ht="24.2" customHeight="1">
      <c r="A79" s="1121" t="s">
        <v>983</v>
      </c>
      <c r="B79" s="1122"/>
      <c r="C79" s="1122"/>
      <c r="D79" s="1122"/>
      <c r="E79" s="1122"/>
      <c r="F79" s="1122"/>
      <c r="G79" s="1122"/>
      <c r="H79" s="1122"/>
      <c r="I79" s="1122"/>
      <c r="J79" s="1122"/>
      <c r="K79" s="1123"/>
      <c r="L79" s="1121" t="s">
        <v>956</v>
      </c>
      <c r="M79" s="1122"/>
      <c r="N79" s="1122"/>
      <c r="O79" s="1123"/>
      <c r="P79" s="1124" t="s">
        <v>984</v>
      </c>
      <c r="Q79" s="1125"/>
      <c r="R79" s="1125"/>
      <c r="S79" s="1126"/>
      <c r="T79" s="1110" t="s">
        <v>985</v>
      </c>
      <c r="U79" s="1111"/>
      <c r="V79" s="1111"/>
      <c r="W79" s="1111"/>
      <c r="X79" s="1111"/>
      <c r="Y79" s="1111"/>
      <c r="Z79" s="1111"/>
      <c r="AA79" s="1112"/>
      <c r="AB79" s="1110" t="s">
        <v>961</v>
      </c>
      <c r="AC79" s="1111"/>
      <c r="AD79" s="1111"/>
      <c r="AE79" s="1111"/>
      <c r="AF79" s="1111"/>
      <c r="AG79" s="1111"/>
      <c r="AH79" s="1111"/>
      <c r="AI79" s="1111"/>
      <c r="AJ79" s="1112"/>
      <c r="AK79" s="1110" t="s">
        <v>985</v>
      </c>
      <c r="AL79" s="1112"/>
    </row>
    <row r="80" spans="1:38" ht="12.2" customHeight="1">
      <c r="A80" s="1142" t="s">
        <v>1059</v>
      </c>
      <c r="B80" s="1143"/>
      <c r="C80" s="1143"/>
      <c r="D80" s="1143"/>
      <c r="E80" s="1143"/>
      <c r="F80" s="1143"/>
      <c r="G80" s="1143"/>
      <c r="H80" s="1143"/>
      <c r="I80" s="1143"/>
      <c r="J80" s="1143"/>
      <c r="K80" s="1144"/>
      <c r="L80" s="1142" t="s">
        <v>1060</v>
      </c>
      <c r="M80" s="1143"/>
      <c r="N80" s="1143"/>
      <c r="O80" s="1144"/>
      <c r="P80" s="1145" t="s">
        <v>989</v>
      </c>
      <c r="Q80" s="1146"/>
      <c r="R80" s="1146"/>
      <c r="S80" s="1147"/>
      <c r="T80" s="1127">
        <v>93.53</v>
      </c>
      <c r="U80" s="1128"/>
      <c r="V80" s="1128"/>
      <c r="W80" s="1128"/>
      <c r="X80" s="1128"/>
      <c r="Y80" s="1128"/>
      <c r="Z80" s="1128"/>
      <c r="AA80" s="1129"/>
      <c r="AB80" s="1148">
        <f>ROUND(2063*(40/100)/1500,4)</f>
        <v>0.55010000000000003</v>
      </c>
      <c r="AC80" s="1149"/>
      <c r="AD80" s="1149"/>
      <c r="AE80" s="1149"/>
      <c r="AF80" s="1149"/>
      <c r="AG80" s="1149"/>
      <c r="AH80" s="1149"/>
      <c r="AI80" s="1149"/>
      <c r="AJ80" s="1150"/>
      <c r="AK80" s="1127">
        <f>TRUNC(AB80*T80,2)</f>
        <v>51.45</v>
      </c>
      <c r="AL80" s="1129"/>
    </row>
    <row r="81" spans="1:38" ht="12.2" customHeight="1">
      <c r="A81" s="1130" t="s">
        <v>1061</v>
      </c>
      <c r="B81" s="1131"/>
      <c r="C81" s="1131"/>
      <c r="D81" s="1131"/>
      <c r="E81" s="1131"/>
      <c r="F81" s="1131"/>
      <c r="G81" s="1131"/>
      <c r="H81" s="1131"/>
      <c r="I81" s="1131"/>
      <c r="J81" s="1131"/>
      <c r="K81" s="1132"/>
      <c r="L81" s="1130">
        <v>10010</v>
      </c>
      <c r="M81" s="1131"/>
      <c r="N81" s="1131"/>
      <c r="O81" s="1132"/>
      <c r="P81" s="1133" t="s">
        <v>1062</v>
      </c>
      <c r="Q81" s="1134"/>
      <c r="R81" s="1134"/>
      <c r="S81" s="1135"/>
      <c r="T81" s="1136">
        <v>0.65</v>
      </c>
      <c r="U81" s="1137"/>
      <c r="V81" s="1137"/>
      <c r="W81" s="1137"/>
      <c r="X81" s="1137"/>
      <c r="Y81" s="1137"/>
      <c r="Z81" s="1137"/>
      <c r="AA81" s="1138"/>
      <c r="AB81" s="1139">
        <f>2.063*(2/100)*1000</f>
        <v>41.260000000000005</v>
      </c>
      <c r="AC81" s="1140"/>
      <c r="AD81" s="1140"/>
      <c r="AE81" s="1140"/>
      <c r="AF81" s="1140"/>
      <c r="AG81" s="1140"/>
      <c r="AH81" s="1140"/>
      <c r="AI81" s="1140"/>
      <c r="AJ81" s="1141"/>
      <c r="AK81" s="1136">
        <f>TRUNC(AB81*T81,2)</f>
        <v>26.81</v>
      </c>
      <c r="AL81" s="1138"/>
    </row>
    <row r="82" spans="1:38" ht="12.2" customHeight="1">
      <c r="A82" s="1113" t="s">
        <v>986</v>
      </c>
      <c r="B82" s="1113"/>
      <c r="C82" s="1113"/>
      <c r="D82" s="1113"/>
      <c r="E82" s="1113"/>
      <c r="F82" s="1113"/>
      <c r="G82" s="1113"/>
      <c r="H82" s="1113"/>
      <c r="I82" s="1113"/>
      <c r="J82" s="1113"/>
      <c r="K82" s="1113"/>
      <c r="L82" s="1113"/>
      <c r="M82" s="1113"/>
      <c r="N82" s="1113"/>
      <c r="O82" s="1113"/>
      <c r="P82" s="1113"/>
      <c r="Q82" s="1113"/>
      <c r="R82" s="1113"/>
      <c r="S82" s="1113"/>
      <c r="T82" s="1113"/>
      <c r="U82" s="1113"/>
      <c r="V82" s="1113"/>
      <c r="W82" s="1113"/>
      <c r="X82" s="1113"/>
      <c r="Y82" s="1113"/>
      <c r="Z82" s="1113"/>
      <c r="AA82" s="1113"/>
      <c r="AB82" s="1113"/>
      <c r="AC82" s="1113"/>
      <c r="AD82" s="1113"/>
      <c r="AE82" s="1113"/>
      <c r="AF82" s="1113"/>
      <c r="AG82" s="1113"/>
      <c r="AH82" s="1127">
        <f>SUM(AK80:AL81)</f>
        <v>78.260000000000005</v>
      </c>
      <c r="AI82" s="1128"/>
      <c r="AJ82" s="1128"/>
      <c r="AK82" s="1128"/>
      <c r="AL82" s="1129"/>
    </row>
    <row r="83" spans="1:38" ht="10.9" customHeight="1">
      <c r="A83" s="1117"/>
      <c r="B83" s="1117"/>
      <c r="C83" s="1117"/>
      <c r="D83" s="1117"/>
      <c r="E83" s="1117"/>
      <c r="F83" s="1117"/>
      <c r="G83" s="1117"/>
      <c r="H83" s="1117"/>
      <c r="I83" s="1117"/>
      <c r="J83" s="1117"/>
      <c r="K83" s="1117"/>
      <c r="L83" s="1117"/>
      <c r="M83" s="1117"/>
      <c r="N83" s="1117"/>
      <c r="O83" s="1117"/>
      <c r="P83" s="1117"/>
      <c r="Q83" s="1117"/>
      <c r="R83" s="1117"/>
      <c r="S83" s="1117"/>
      <c r="T83" s="1117"/>
      <c r="U83" s="1117"/>
      <c r="V83" s="1117"/>
      <c r="W83" s="1117"/>
      <c r="X83" s="1117"/>
      <c r="Y83" s="1117"/>
      <c r="Z83" s="1117"/>
      <c r="AA83" s="1117"/>
      <c r="AB83" s="1117"/>
      <c r="AC83" s="1117"/>
      <c r="AD83" s="1117"/>
      <c r="AE83" s="1117"/>
      <c r="AF83" s="1117"/>
      <c r="AG83" s="1117"/>
      <c r="AH83" s="1117"/>
      <c r="AI83" s="1117"/>
      <c r="AJ83" s="1117"/>
      <c r="AK83" s="1117"/>
      <c r="AL83" s="1117"/>
    </row>
    <row r="84" spans="1:38" ht="24.2" customHeight="1">
      <c r="A84" s="1121" t="s">
        <v>987</v>
      </c>
      <c r="B84" s="1122"/>
      <c r="C84" s="1122"/>
      <c r="D84" s="1122"/>
      <c r="E84" s="1122"/>
      <c r="F84" s="1122"/>
      <c r="G84" s="1122"/>
      <c r="H84" s="1122"/>
      <c r="I84" s="1122"/>
      <c r="J84" s="1122"/>
      <c r="K84" s="1123"/>
      <c r="L84" s="1121" t="s">
        <v>956</v>
      </c>
      <c r="M84" s="1122"/>
      <c r="N84" s="1122"/>
      <c r="O84" s="1123"/>
      <c r="P84" s="1124" t="s">
        <v>984</v>
      </c>
      <c r="Q84" s="1125"/>
      <c r="R84" s="1125"/>
      <c r="S84" s="1126"/>
      <c r="T84" s="1110" t="s">
        <v>985</v>
      </c>
      <c r="U84" s="1111"/>
      <c r="V84" s="1111"/>
      <c r="W84" s="1111"/>
      <c r="X84" s="1111"/>
      <c r="Y84" s="1111"/>
      <c r="Z84" s="1111"/>
      <c r="AA84" s="1112"/>
      <c r="AB84" s="1110" t="s">
        <v>961</v>
      </c>
      <c r="AC84" s="1111"/>
      <c r="AD84" s="1111"/>
      <c r="AE84" s="1111"/>
      <c r="AF84" s="1111"/>
      <c r="AG84" s="1111"/>
      <c r="AH84" s="1111"/>
      <c r="AI84" s="1111"/>
      <c r="AJ84" s="1112"/>
      <c r="AK84" s="1110" t="s">
        <v>985</v>
      </c>
      <c r="AL84" s="1112"/>
    </row>
    <row r="85" spans="1:38" ht="12.2" customHeight="1">
      <c r="A85" s="1113" t="s">
        <v>994</v>
      </c>
      <c r="B85" s="1113"/>
      <c r="C85" s="1113"/>
      <c r="D85" s="1113"/>
      <c r="E85" s="1113"/>
      <c r="F85" s="1113"/>
      <c r="G85" s="1113"/>
      <c r="H85" s="1113"/>
      <c r="I85" s="1113"/>
      <c r="J85" s="1113"/>
      <c r="K85" s="1113"/>
      <c r="L85" s="1113"/>
      <c r="M85" s="1113"/>
      <c r="N85" s="1113"/>
      <c r="O85" s="1113"/>
      <c r="P85" s="1113"/>
      <c r="Q85" s="1113"/>
      <c r="R85" s="1113"/>
      <c r="S85" s="1113"/>
      <c r="T85" s="1113"/>
      <c r="U85" s="1113"/>
      <c r="V85" s="1113"/>
      <c r="W85" s="1113"/>
      <c r="X85" s="1113"/>
      <c r="Y85" s="1113"/>
      <c r="Z85" s="1113"/>
      <c r="AA85" s="1113"/>
      <c r="AB85" s="1113"/>
      <c r="AC85" s="1113"/>
      <c r="AD85" s="1113"/>
      <c r="AE85" s="1113"/>
      <c r="AF85" s="1113"/>
      <c r="AG85" s="1113"/>
      <c r="AH85" s="1114">
        <v>0</v>
      </c>
      <c r="AI85" s="1115"/>
      <c r="AJ85" s="1115"/>
      <c r="AK85" s="1115"/>
      <c r="AL85" s="1116"/>
    </row>
    <row r="86" spans="1:38" ht="10.9" customHeight="1">
      <c r="A86" s="1117"/>
      <c r="B86" s="1117"/>
      <c r="C86" s="1117"/>
      <c r="D86" s="1117"/>
      <c r="E86" s="1117"/>
      <c r="F86" s="1117"/>
      <c r="G86" s="1117"/>
      <c r="H86" s="1117"/>
      <c r="I86" s="1117"/>
      <c r="J86" s="1117"/>
      <c r="K86" s="1117"/>
      <c r="L86" s="1117"/>
      <c r="M86" s="1117"/>
      <c r="N86" s="1117"/>
      <c r="O86" s="1117"/>
      <c r="P86" s="1117"/>
      <c r="Q86" s="1117"/>
      <c r="R86" s="1117"/>
      <c r="S86" s="1117"/>
      <c r="T86" s="1117"/>
      <c r="U86" s="1117"/>
      <c r="V86" s="1117"/>
      <c r="W86" s="1117"/>
      <c r="X86" s="1117"/>
      <c r="Y86" s="1117"/>
      <c r="Z86" s="1117"/>
      <c r="AA86" s="1117"/>
      <c r="AB86" s="1117"/>
      <c r="AC86" s="1117"/>
      <c r="AD86" s="1117"/>
      <c r="AE86" s="1117"/>
      <c r="AF86" s="1117"/>
      <c r="AG86" s="1117"/>
      <c r="AH86" s="1117"/>
      <c r="AI86" s="1117"/>
      <c r="AJ86" s="1117"/>
      <c r="AK86" s="1117"/>
      <c r="AL86" s="1117"/>
    </row>
    <row r="87" spans="1:38" ht="24.2" customHeight="1">
      <c r="A87" s="1121" t="s">
        <v>995</v>
      </c>
      <c r="B87" s="1122"/>
      <c r="C87" s="1122"/>
      <c r="D87" s="1122"/>
      <c r="E87" s="1122"/>
      <c r="F87" s="1122"/>
      <c r="G87" s="1123"/>
      <c r="H87" s="1121" t="s">
        <v>956</v>
      </c>
      <c r="I87" s="1123"/>
      <c r="J87" s="1124" t="s">
        <v>984</v>
      </c>
      <c r="K87" s="1125"/>
      <c r="L87" s="1126"/>
      <c r="M87" s="1110" t="s">
        <v>996</v>
      </c>
      <c r="N87" s="1111"/>
      <c r="O87" s="1111"/>
      <c r="P87" s="1111"/>
      <c r="Q87" s="1111"/>
      <c r="R87" s="1111"/>
      <c r="S87" s="1112"/>
      <c r="T87" s="1110" t="s">
        <v>997</v>
      </c>
      <c r="U87" s="1111"/>
      <c r="V87" s="1111"/>
      <c r="W87" s="1112"/>
      <c r="X87" s="1110" t="s">
        <v>998</v>
      </c>
      <c r="Y87" s="1112"/>
      <c r="Z87" s="1110" t="s">
        <v>999</v>
      </c>
      <c r="AA87" s="1111"/>
      <c r="AB87" s="1112"/>
      <c r="AC87" s="1110" t="s">
        <v>889</v>
      </c>
      <c r="AD87" s="1111"/>
      <c r="AE87" s="1111"/>
      <c r="AF87" s="1111"/>
      <c r="AG87" s="1112"/>
      <c r="AH87" s="1110" t="s">
        <v>961</v>
      </c>
      <c r="AI87" s="1111"/>
      <c r="AJ87" s="1111"/>
      <c r="AK87" s="1112"/>
      <c r="AL87" s="142" t="s">
        <v>1000</v>
      </c>
    </row>
    <row r="88" spans="1:38" ht="12.2" customHeight="1">
      <c r="A88" s="1113" t="s">
        <v>1001</v>
      </c>
      <c r="B88" s="1113"/>
      <c r="C88" s="1113"/>
      <c r="D88" s="1113"/>
      <c r="E88" s="1113"/>
      <c r="F88" s="1113"/>
      <c r="G88" s="1113"/>
      <c r="H88" s="1113"/>
      <c r="I88" s="1113"/>
      <c r="J88" s="1113"/>
      <c r="K88" s="1113"/>
      <c r="L88" s="1113"/>
      <c r="M88" s="1113"/>
      <c r="N88" s="1113"/>
      <c r="O88" s="1113"/>
      <c r="P88" s="1113"/>
      <c r="Q88" s="1113"/>
      <c r="R88" s="1113"/>
      <c r="S88" s="1113"/>
      <c r="T88" s="1113"/>
      <c r="U88" s="1113"/>
      <c r="V88" s="1113"/>
      <c r="W88" s="1113"/>
      <c r="X88" s="1113"/>
      <c r="Y88" s="1113"/>
      <c r="Z88" s="1113"/>
      <c r="AA88" s="1113"/>
      <c r="AB88" s="1113"/>
      <c r="AC88" s="1113"/>
      <c r="AD88" s="1113"/>
      <c r="AE88" s="1113"/>
      <c r="AF88" s="1113"/>
      <c r="AG88" s="1113"/>
      <c r="AH88" s="1114">
        <v>0</v>
      </c>
      <c r="AI88" s="1115"/>
      <c r="AJ88" s="1115"/>
      <c r="AK88" s="1115"/>
      <c r="AL88" s="1116"/>
    </row>
    <row r="89" spans="1:38" ht="10.9" customHeight="1">
      <c r="A89" s="1117"/>
      <c r="B89" s="1117"/>
      <c r="C89" s="1117"/>
      <c r="D89" s="1117"/>
      <c r="E89" s="1117"/>
      <c r="F89" s="1117"/>
      <c r="G89" s="1117"/>
      <c r="H89" s="1117"/>
      <c r="I89" s="1117"/>
      <c r="J89" s="1117"/>
      <c r="K89" s="1117"/>
      <c r="L89" s="1117"/>
      <c r="M89" s="1117"/>
      <c r="N89" s="1117"/>
      <c r="O89" s="1117"/>
      <c r="P89" s="1117"/>
      <c r="Q89" s="1117"/>
      <c r="R89" s="1117"/>
      <c r="S89" s="1117"/>
      <c r="T89" s="1117"/>
      <c r="U89" s="1117"/>
      <c r="V89" s="1117"/>
      <c r="W89" s="1117"/>
      <c r="X89" s="1117"/>
      <c r="Y89" s="1117"/>
      <c r="Z89" s="1117"/>
      <c r="AA89" s="1117"/>
      <c r="AB89" s="1117"/>
      <c r="AC89" s="1117"/>
      <c r="AD89" s="1117"/>
      <c r="AE89" s="1117"/>
      <c r="AF89" s="1117"/>
      <c r="AG89" s="1117"/>
      <c r="AH89" s="1117"/>
      <c r="AI89" s="1117"/>
      <c r="AJ89" s="1117"/>
      <c r="AK89" s="1117"/>
      <c r="AL89" s="1117"/>
    </row>
    <row r="90" spans="1:38" ht="12.2" customHeight="1">
      <c r="A90" s="1110" t="s">
        <v>1002</v>
      </c>
      <c r="B90" s="1111"/>
      <c r="C90" s="1111"/>
      <c r="D90" s="1111"/>
      <c r="E90" s="1111"/>
      <c r="F90" s="1111"/>
      <c r="G90" s="1111"/>
      <c r="H90" s="1111"/>
      <c r="I90" s="1111"/>
      <c r="J90" s="1111"/>
      <c r="K90" s="1111"/>
      <c r="L90" s="1111"/>
      <c r="M90" s="1111"/>
      <c r="N90" s="1111"/>
      <c r="O90" s="1111"/>
      <c r="P90" s="1111"/>
      <c r="Q90" s="1111"/>
      <c r="R90" s="1111"/>
      <c r="S90" s="1111"/>
      <c r="T90" s="1111"/>
      <c r="U90" s="1111"/>
      <c r="V90" s="1111"/>
      <c r="W90" s="1111"/>
      <c r="X90" s="1111"/>
      <c r="Y90" s="1111"/>
      <c r="Z90" s="1111"/>
      <c r="AA90" s="1111"/>
      <c r="AB90" s="1111"/>
      <c r="AC90" s="1111"/>
      <c r="AD90" s="1111"/>
      <c r="AE90" s="1111"/>
      <c r="AF90" s="1111"/>
      <c r="AG90" s="1112"/>
      <c r="AH90" s="1118">
        <f>AH82+AA77</f>
        <v>88.52000000000001</v>
      </c>
      <c r="AI90" s="1119"/>
      <c r="AJ90" s="1119"/>
      <c r="AK90" s="1119"/>
      <c r="AL90" s="1120"/>
    </row>
    <row r="91" spans="1:38" ht="10.9" customHeight="1">
      <c r="A91" s="1107"/>
      <c r="B91" s="1107"/>
      <c r="C91" s="1107"/>
      <c r="D91" s="1107"/>
      <c r="E91" s="1107"/>
      <c r="F91" s="1107"/>
      <c r="G91" s="1107"/>
      <c r="H91" s="1107"/>
      <c r="I91" s="1107"/>
      <c r="J91" s="1107"/>
      <c r="K91" s="1107"/>
      <c r="L91" s="1107"/>
      <c r="M91" s="1107"/>
      <c r="N91" s="1107"/>
      <c r="O91" s="1107"/>
      <c r="P91" s="1107"/>
      <c r="Q91" s="1107"/>
      <c r="R91" s="1107"/>
      <c r="S91" s="1107"/>
      <c r="T91" s="1107"/>
      <c r="U91" s="1107"/>
      <c r="V91" s="1107"/>
      <c r="W91" s="1107"/>
      <c r="X91" s="1107"/>
      <c r="Y91" s="1107"/>
      <c r="Z91" s="1107"/>
      <c r="AA91" s="1107"/>
      <c r="AB91" s="1107"/>
      <c r="AC91" s="1107"/>
      <c r="AD91" s="1107"/>
      <c r="AE91" s="1107"/>
      <c r="AF91" s="1107"/>
      <c r="AG91" s="1107"/>
      <c r="AH91" s="1107"/>
      <c r="AI91" s="1107"/>
      <c r="AJ91" s="1107"/>
      <c r="AK91" s="1107"/>
      <c r="AL91" s="1107"/>
    </row>
    <row r="92" spans="1:38" ht="11.45" customHeight="1">
      <c r="A92" s="1108" t="s">
        <v>1063</v>
      </c>
      <c r="B92" s="1108"/>
      <c r="C92" s="1108"/>
      <c r="D92" s="1108"/>
      <c r="E92" s="1108"/>
      <c r="F92" s="1108"/>
      <c r="G92" s="1108"/>
      <c r="H92" s="1108"/>
      <c r="I92" s="1108"/>
      <c r="J92" s="1108"/>
      <c r="K92" s="1108"/>
      <c r="L92" s="1108"/>
      <c r="M92" s="1108"/>
      <c r="N92" s="1108"/>
      <c r="O92" s="1108"/>
      <c r="P92" s="1109"/>
      <c r="Q92" s="1109"/>
      <c r="R92" s="1109"/>
      <c r="S92" s="1109"/>
      <c r="T92" s="1109"/>
      <c r="U92" s="1109"/>
      <c r="V92" s="1109"/>
      <c r="W92" s="1109"/>
      <c r="X92" s="1109"/>
      <c r="Y92" s="1109"/>
      <c r="Z92" s="1109"/>
      <c r="AA92" s="1109"/>
      <c r="AB92" s="1109"/>
      <c r="AC92" s="1109"/>
      <c r="AD92" s="1109"/>
      <c r="AE92" s="1109"/>
      <c r="AF92" s="1109"/>
      <c r="AG92" s="1109"/>
      <c r="AH92" s="1109"/>
      <c r="AI92" s="1109"/>
      <c r="AJ92" s="1109"/>
      <c r="AK92" s="1109"/>
      <c r="AL92" s="1109"/>
    </row>
  </sheetData>
  <mergeCells count="321">
    <mergeCell ref="A4:F4"/>
    <mergeCell ref="G4:AH4"/>
    <mergeCell ref="AI4:AL4"/>
    <mergeCell ref="A5:Z5"/>
    <mergeCell ref="AA5:AL5"/>
    <mergeCell ref="A6:Z6"/>
    <mergeCell ref="AA6:AL6"/>
    <mergeCell ref="A1:F2"/>
    <mergeCell ref="G1:AH1"/>
    <mergeCell ref="AI1:AL1"/>
    <mergeCell ref="G2:AH2"/>
    <mergeCell ref="AI2:AL2"/>
    <mergeCell ref="A3:F3"/>
    <mergeCell ref="G3:AH3"/>
    <mergeCell ref="AI3:AL3"/>
    <mergeCell ref="A7:AL7"/>
    <mergeCell ref="A8:H8"/>
    <mergeCell ref="I8:J8"/>
    <mergeCell ref="K8:N8"/>
    <mergeCell ref="O8:R8"/>
    <mergeCell ref="S8:X8"/>
    <mergeCell ref="Y8:AE8"/>
    <mergeCell ref="AF8:AJ8"/>
    <mergeCell ref="AK8:AL8"/>
    <mergeCell ref="AF9:AJ9"/>
    <mergeCell ref="AK9:AL9"/>
    <mergeCell ref="A10:H10"/>
    <mergeCell ref="I10:J10"/>
    <mergeCell ref="K10:N10"/>
    <mergeCell ref="O10:R10"/>
    <mergeCell ref="S10:X10"/>
    <mergeCell ref="Y10:AE10"/>
    <mergeCell ref="AF10:AJ10"/>
    <mergeCell ref="AK10:AL10"/>
    <mergeCell ref="A9:H9"/>
    <mergeCell ref="I9:J9"/>
    <mergeCell ref="K9:N9"/>
    <mergeCell ref="O9:R9"/>
    <mergeCell ref="S9:X9"/>
    <mergeCell ref="Y9:AE9"/>
    <mergeCell ref="AF11:AJ11"/>
    <mergeCell ref="AK11:AL11"/>
    <mergeCell ref="A12:H12"/>
    <mergeCell ref="I12:J12"/>
    <mergeCell ref="K12:N12"/>
    <mergeCell ref="O12:R12"/>
    <mergeCell ref="S12:X12"/>
    <mergeCell ref="Y12:AE12"/>
    <mergeCell ref="AF12:AJ12"/>
    <mergeCell ref="AK12:AL12"/>
    <mergeCell ref="A11:H11"/>
    <mergeCell ref="I11:J11"/>
    <mergeCell ref="K11:N11"/>
    <mergeCell ref="O11:R11"/>
    <mergeCell ref="S11:X11"/>
    <mergeCell ref="Y11:AE11"/>
    <mergeCell ref="A13:AG13"/>
    <mergeCell ref="AH13:AL13"/>
    <mergeCell ref="A14:AL14"/>
    <mergeCell ref="A15:H15"/>
    <mergeCell ref="I15:J15"/>
    <mergeCell ref="K15:P15"/>
    <mergeCell ref="Q15:V15"/>
    <mergeCell ref="W15:AC15"/>
    <mergeCell ref="AD15:AJ15"/>
    <mergeCell ref="AK15:AL15"/>
    <mergeCell ref="AK16:AL16"/>
    <mergeCell ref="A17:H17"/>
    <mergeCell ref="I17:J17"/>
    <mergeCell ref="K17:P17"/>
    <mergeCell ref="Q17:V17"/>
    <mergeCell ref="W17:AC17"/>
    <mergeCell ref="AD17:AJ17"/>
    <mergeCell ref="AK17:AL17"/>
    <mergeCell ref="A16:H16"/>
    <mergeCell ref="I16:J16"/>
    <mergeCell ref="K16:P16"/>
    <mergeCell ref="Q16:V16"/>
    <mergeCell ref="W16:AC16"/>
    <mergeCell ref="AD16:AJ16"/>
    <mergeCell ref="AE21:AL21"/>
    <mergeCell ref="A22:H22"/>
    <mergeCell ref="I22:J22"/>
    <mergeCell ref="K22:P22"/>
    <mergeCell ref="Q22:T22"/>
    <mergeCell ref="U22:X22"/>
    <mergeCell ref="Y22:AD22"/>
    <mergeCell ref="AE22:AL22"/>
    <mergeCell ref="AK18:AL18"/>
    <mergeCell ref="A19:AG19"/>
    <mergeCell ref="AH19:AL19"/>
    <mergeCell ref="A20:AL20"/>
    <mergeCell ref="A21:H21"/>
    <mergeCell ref="I21:J21"/>
    <mergeCell ref="K21:P21"/>
    <mergeCell ref="Q21:T21"/>
    <mergeCell ref="U21:X21"/>
    <mergeCell ref="Y21:AD21"/>
    <mergeCell ref="A18:H18"/>
    <mergeCell ref="I18:J18"/>
    <mergeCell ref="K18:P18"/>
    <mergeCell ref="Q18:V18"/>
    <mergeCell ref="W18:AC18"/>
    <mergeCell ref="AD18:AJ18"/>
    <mergeCell ref="A25:AG25"/>
    <mergeCell ref="AH25:AL25"/>
    <mergeCell ref="A26:AL26"/>
    <mergeCell ref="A27:Z27"/>
    <mergeCell ref="AA27:AL27"/>
    <mergeCell ref="A28:Z28"/>
    <mergeCell ref="AA28:AL28"/>
    <mergeCell ref="AE23:AL23"/>
    <mergeCell ref="A24:H24"/>
    <mergeCell ref="I24:J24"/>
    <mergeCell ref="K24:P24"/>
    <mergeCell ref="Q24:T24"/>
    <mergeCell ref="U24:X24"/>
    <mergeCell ref="Y24:AD24"/>
    <mergeCell ref="AE24:AL24"/>
    <mergeCell ref="A23:H23"/>
    <mergeCell ref="I23:J23"/>
    <mergeCell ref="K23:P23"/>
    <mergeCell ref="Q23:T23"/>
    <mergeCell ref="U23:X23"/>
    <mergeCell ref="Y23:AD23"/>
    <mergeCell ref="A29:Z29"/>
    <mergeCell ref="AA29:AL29"/>
    <mergeCell ref="A30:AL30"/>
    <mergeCell ref="A31:K31"/>
    <mergeCell ref="L31:O31"/>
    <mergeCell ref="P31:S31"/>
    <mergeCell ref="T31:AA31"/>
    <mergeCell ref="AB31:AJ31"/>
    <mergeCell ref="AK31:AL31"/>
    <mergeCell ref="A35:K35"/>
    <mergeCell ref="L35:O35"/>
    <mergeCell ref="P35:S35"/>
    <mergeCell ref="T35:AA35"/>
    <mergeCell ref="AB35:AJ35"/>
    <mergeCell ref="AK35:AL35"/>
    <mergeCell ref="A32:AG32"/>
    <mergeCell ref="AH32:AL32"/>
    <mergeCell ref="A33:AL33"/>
    <mergeCell ref="A34:K34"/>
    <mergeCell ref="L34:O34"/>
    <mergeCell ref="P34:S34"/>
    <mergeCell ref="T34:AA34"/>
    <mergeCell ref="AB34:AJ34"/>
    <mergeCell ref="AK34:AL34"/>
    <mergeCell ref="A36:AG36"/>
    <mergeCell ref="AH36:AL36"/>
    <mergeCell ref="A37:AL37"/>
    <mergeCell ref="A38:G38"/>
    <mergeCell ref="H38:I38"/>
    <mergeCell ref="J38:L38"/>
    <mergeCell ref="M38:S38"/>
    <mergeCell ref="T38:W38"/>
    <mergeCell ref="X38:Y38"/>
    <mergeCell ref="Z38:AB38"/>
    <mergeCell ref="A42:AG42"/>
    <mergeCell ref="AH42:AL42"/>
    <mergeCell ref="A43:AG43"/>
    <mergeCell ref="AH43:AL43"/>
    <mergeCell ref="A44:AL44"/>
    <mergeCell ref="A54:AL54"/>
    <mergeCell ref="AC38:AG38"/>
    <mergeCell ref="AH38:AK38"/>
    <mergeCell ref="A39:AG39"/>
    <mergeCell ref="AH39:AL39"/>
    <mergeCell ref="A40:AL40"/>
    <mergeCell ref="A41:AG41"/>
    <mergeCell ref="AH41:AL41"/>
    <mergeCell ref="A55:Z55"/>
    <mergeCell ref="AA55:AL55"/>
    <mergeCell ref="A56:Z56"/>
    <mergeCell ref="AA56:AL56"/>
    <mergeCell ref="A57:AL57"/>
    <mergeCell ref="A58:H58"/>
    <mergeCell ref="I58:J58"/>
    <mergeCell ref="K58:N58"/>
    <mergeCell ref="O58:R58"/>
    <mergeCell ref="S58:X58"/>
    <mergeCell ref="Y58:AE58"/>
    <mergeCell ref="AF58:AJ58"/>
    <mergeCell ref="AK58:AL58"/>
    <mergeCell ref="A59:H59"/>
    <mergeCell ref="I59:J59"/>
    <mergeCell ref="K59:N59"/>
    <mergeCell ref="O59:R59"/>
    <mergeCell ref="S59:X59"/>
    <mergeCell ref="Y59:AE59"/>
    <mergeCell ref="AF59:AJ59"/>
    <mergeCell ref="AK59:AL59"/>
    <mergeCell ref="A60:H60"/>
    <mergeCell ref="I60:J60"/>
    <mergeCell ref="K60:N60"/>
    <mergeCell ref="O60:R60"/>
    <mergeCell ref="S60:X60"/>
    <mergeCell ref="Y60:AE60"/>
    <mergeCell ref="AF60:AJ60"/>
    <mergeCell ref="AK60:AL60"/>
    <mergeCell ref="AF61:AJ61"/>
    <mergeCell ref="AK61:AL61"/>
    <mergeCell ref="A62:AG62"/>
    <mergeCell ref="AH62:AL62"/>
    <mergeCell ref="A63:AL63"/>
    <mergeCell ref="A64:H64"/>
    <mergeCell ref="I64:J64"/>
    <mergeCell ref="K64:P64"/>
    <mergeCell ref="Q64:V64"/>
    <mergeCell ref="W64:AC64"/>
    <mergeCell ref="A61:H61"/>
    <mergeCell ref="I61:J61"/>
    <mergeCell ref="K61:N61"/>
    <mergeCell ref="O61:R61"/>
    <mergeCell ref="S61:X61"/>
    <mergeCell ref="Y61:AE61"/>
    <mergeCell ref="AD64:AJ64"/>
    <mergeCell ref="AK64:AL64"/>
    <mergeCell ref="A65:H65"/>
    <mergeCell ref="I65:J65"/>
    <mergeCell ref="K65:P65"/>
    <mergeCell ref="Q65:V65"/>
    <mergeCell ref="W65:AC65"/>
    <mergeCell ref="AD65:AJ65"/>
    <mergeCell ref="AK65:AL65"/>
    <mergeCell ref="AE69:AL69"/>
    <mergeCell ref="A70:H70"/>
    <mergeCell ref="I70:J70"/>
    <mergeCell ref="K70:P70"/>
    <mergeCell ref="Q70:T70"/>
    <mergeCell ref="U70:X70"/>
    <mergeCell ref="Y70:AD70"/>
    <mergeCell ref="AE70:AL70"/>
    <mergeCell ref="AK66:AL66"/>
    <mergeCell ref="A67:AG67"/>
    <mergeCell ref="AH67:AL67"/>
    <mergeCell ref="A68:AL68"/>
    <mergeCell ref="A69:H69"/>
    <mergeCell ref="I69:J69"/>
    <mergeCell ref="K69:P69"/>
    <mergeCell ref="Q69:T69"/>
    <mergeCell ref="U69:X69"/>
    <mergeCell ref="Y69:AD69"/>
    <mergeCell ref="A66:H66"/>
    <mergeCell ref="I66:J66"/>
    <mergeCell ref="K66:P66"/>
    <mergeCell ref="Q66:V66"/>
    <mergeCell ref="W66:AC66"/>
    <mergeCell ref="AD66:AJ66"/>
    <mergeCell ref="A73:AG73"/>
    <mergeCell ref="AH73:AL73"/>
    <mergeCell ref="A74:AL74"/>
    <mergeCell ref="A75:Z75"/>
    <mergeCell ref="AA75:AL75"/>
    <mergeCell ref="A76:Z76"/>
    <mergeCell ref="AA76:AL76"/>
    <mergeCell ref="AE71:AL71"/>
    <mergeCell ref="A72:H72"/>
    <mergeCell ref="I72:J72"/>
    <mergeCell ref="K72:P72"/>
    <mergeCell ref="Q72:T72"/>
    <mergeCell ref="U72:X72"/>
    <mergeCell ref="Y72:AD72"/>
    <mergeCell ref="AE72:AL72"/>
    <mergeCell ref="A71:H71"/>
    <mergeCell ref="I71:J71"/>
    <mergeCell ref="K71:P71"/>
    <mergeCell ref="Q71:T71"/>
    <mergeCell ref="U71:X71"/>
    <mergeCell ref="Y71:AD71"/>
    <mergeCell ref="A77:Z77"/>
    <mergeCell ref="AA77:AL77"/>
    <mergeCell ref="A78:AL78"/>
    <mergeCell ref="A79:K79"/>
    <mergeCell ref="L79:O79"/>
    <mergeCell ref="P79:S79"/>
    <mergeCell ref="T79:AA79"/>
    <mergeCell ref="AB79:AJ79"/>
    <mergeCell ref="AK79:AL79"/>
    <mergeCell ref="A81:K81"/>
    <mergeCell ref="L81:O81"/>
    <mergeCell ref="P81:S81"/>
    <mergeCell ref="T81:AA81"/>
    <mergeCell ref="AB81:AJ81"/>
    <mergeCell ref="AK81:AL81"/>
    <mergeCell ref="A80:K80"/>
    <mergeCell ref="L80:O80"/>
    <mergeCell ref="P80:S80"/>
    <mergeCell ref="T80:AA80"/>
    <mergeCell ref="AB80:AJ80"/>
    <mergeCell ref="AK80:AL80"/>
    <mergeCell ref="A82:AG82"/>
    <mergeCell ref="AH82:AL82"/>
    <mergeCell ref="A83:AL83"/>
    <mergeCell ref="A84:K84"/>
    <mergeCell ref="L84:O84"/>
    <mergeCell ref="P84:S84"/>
    <mergeCell ref="T84:AA84"/>
    <mergeCell ref="AB84:AJ84"/>
    <mergeCell ref="AK84:AL84"/>
    <mergeCell ref="A85:AG85"/>
    <mergeCell ref="AH85:AL85"/>
    <mergeCell ref="A86:AL86"/>
    <mergeCell ref="A87:G87"/>
    <mergeCell ref="H87:I87"/>
    <mergeCell ref="J87:L87"/>
    <mergeCell ref="M87:S87"/>
    <mergeCell ref="T87:W87"/>
    <mergeCell ref="X87:Y87"/>
    <mergeCell ref="Z87:AB87"/>
    <mergeCell ref="A91:AL91"/>
    <mergeCell ref="A92:O92"/>
    <mergeCell ref="P92:AL92"/>
    <mergeCell ref="AC87:AG87"/>
    <mergeCell ref="AH87:AK87"/>
    <mergeCell ref="A88:AG88"/>
    <mergeCell ref="AH88:AL88"/>
    <mergeCell ref="A89:AL89"/>
    <mergeCell ref="A90:AG90"/>
    <mergeCell ref="AH90:AL90"/>
  </mergeCells>
  <pageMargins left="0.52999997138977051" right="0.52999997138977051" top="0.52999997138977051" bottom="0.69999998807907104" header="0" footer="0"/>
  <pageSetup paperSize="9" firstPageNumber="0" fitToWidth="0" fitToHeight="0" pageOrder="overThenDown" orientation="portrait" horizontalDpi="300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18240-E8CE-403B-A713-1EEEF850A8DB}">
  <dimension ref="A1:D581"/>
  <sheetViews>
    <sheetView topLeftCell="A4" workbookViewId="0">
      <selection activeCell="N42" sqref="N42"/>
    </sheetView>
  </sheetViews>
  <sheetFormatPr defaultColWidth="8.375" defaultRowHeight="12.75"/>
  <cols>
    <col min="1" max="1" width="14.5" style="23" customWidth="1"/>
    <col min="2" max="2" width="75.625" style="23" customWidth="1"/>
    <col min="3" max="3" width="8.375" style="23" customWidth="1"/>
    <col min="4" max="4" width="11.5" style="23" bestFit="1" customWidth="1"/>
    <col min="5" max="5" width="1.875" style="23" customWidth="1"/>
    <col min="6" max="16384" width="8.375" style="23"/>
  </cols>
  <sheetData>
    <row r="1" spans="1:4" ht="12" customHeight="1">
      <c r="A1" s="131" t="s">
        <v>64</v>
      </c>
      <c r="B1" s="40"/>
      <c r="C1" s="60"/>
      <c r="D1" s="61"/>
    </row>
    <row r="2" spans="1:4" ht="12" customHeight="1">
      <c r="A2" s="131" t="s">
        <v>65</v>
      </c>
      <c r="B2" s="40"/>
      <c r="C2" s="60"/>
      <c r="D2" s="61"/>
    </row>
    <row r="3" spans="1:4" ht="12" customHeight="1">
      <c r="A3" s="131" t="s">
        <v>66</v>
      </c>
      <c r="B3" s="40"/>
      <c r="C3" s="60"/>
      <c r="D3" s="61"/>
    </row>
    <row r="4" spans="1:4" ht="12" customHeight="1">
      <c r="A4" s="131" t="s">
        <v>593</v>
      </c>
      <c r="B4" s="40"/>
      <c r="C4" s="60"/>
      <c r="D4" s="61"/>
    </row>
    <row r="5" spans="1:4" ht="12" customHeight="1">
      <c r="A5" s="131" t="s">
        <v>594</v>
      </c>
      <c r="B5" s="40"/>
      <c r="C5" s="60"/>
      <c r="D5" s="61"/>
    </row>
    <row r="6" spans="1:4" ht="12" customHeight="1">
      <c r="A6" s="131" t="s">
        <v>595</v>
      </c>
      <c r="B6" s="40"/>
      <c r="C6" s="60"/>
      <c r="D6" s="61"/>
    </row>
    <row r="7" spans="1:4" ht="21" customHeight="1">
      <c r="A7" s="132" t="s">
        <v>67</v>
      </c>
      <c r="B7" s="132" t="s">
        <v>68</v>
      </c>
      <c r="C7" s="133" t="s">
        <v>69</v>
      </c>
      <c r="D7" s="134" t="s">
        <v>70</v>
      </c>
    </row>
    <row r="8" spans="1:4" ht="9.9499999999999993" customHeight="1">
      <c r="A8" s="41">
        <v>100001</v>
      </c>
      <c r="B8" s="135" t="s">
        <v>71</v>
      </c>
      <c r="C8" s="136"/>
      <c r="D8" s="137"/>
    </row>
    <row r="9" spans="1:4" ht="21" customHeight="1">
      <c r="A9" s="42">
        <v>40001</v>
      </c>
      <c r="B9" s="138" t="s">
        <v>72</v>
      </c>
      <c r="C9" s="139" t="s">
        <v>73</v>
      </c>
      <c r="D9" s="62">
        <v>0.6</v>
      </c>
    </row>
    <row r="10" spans="1:4" ht="9.9499999999999993" customHeight="1">
      <c r="A10" s="42">
        <v>40003</v>
      </c>
      <c r="B10" s="138" t="s">
        <v>74</v>
      </c>
      <c r="C10" s="139" t="s">
        <v>75</v>
      </c>
      <c r="D10" s="62">
        <v>45.04</v>
      </c>
    </row>
    <row r="11" spans="1:4" ht="9.9499999999999993" customHeight="1">
      <c r="A11" s="42">
        <v>40004</v>
      </c>
      <c r="B11" s="138" t="s">
        <v>76</v>
      </c>
      <c r="C11" s="139" t="s">
        <v>75</v>
      </c>
      <c r="D11" s="62">
        <v>112.61</v>
      </c>
    </row>
    <row r="12" spans="1:4" ht="9.9499999999999993" customHeight="1">
      <c r="A12" s="42">
        <v>40005</v>
      </c>
      <c r="B12" s="138" t="s">
        <v>77</v>
      </c>
      <c r="C12" s="139" t="s">
        <v>78</v>
      </c>
      <c r="D12" s="62">
        <v>2.87</v>
      </c>
    </row>
    <row r="13" spans="1:4" ht="9.9499999999999993" customHeight="1">
      <c r="A13" s="42">
        <v>40006</v>
      </c>
      <c r="B13" s="138" t="s">
        <v>79</v>
      </c>
      <c r="C13" s="139" t="s">
        <v>80</v>
      </c>
      <c r="D13" s="62">
        <v>2.56</v>
      </c>
    </row>
    <row r="14" spans="1:4" ht="9.9499999999999993" customHeight="1">
      <c r="A14" s="42">
        <v>40010</v>
      </c>
      <c r="B14" s="138" t="s">
        <v>81</v>
      </c>
      <c r="C14" s="139" t="s">
        <v>78</v>
      </c>
      <c r="D14" s="62">
        <v>3.3</v>
      </c>
    </row>
    <row r="15" spans="1:4" ht="9.9499999999999993" customHeight="1">
      <c r="A15" s="42">
        <v>40011</v>
      </c>
      <c r="B15" s="138" t="s">
        <v>82</v>
      </c>
      <c r="C15" s="139" t="s">
        <v>78</v>
      </c>
      <c r="D15" s="62">
        <v>7.62</v>
      </c>
    </row>
    <row r="16" spans="1:4" ht="9.9499999999999993" customHeight="1">
      <c r="A16" s="42">
        <v>40012</v>
      </c>
      <c r="B16" s="138" t="s">
        <v>83</v>
      </c>
      <c r="C16" s="139" t="s">
        <v>78</v>
      </c>
      <c r="D16" s="62">
        <v>38.6</v>
      </c>
    </row>
    <row r="17" spans="1:4" ht="21" customHeight="1">
      <c r="A17" s="42">
        <v>40015</v>
      </c>
      <c r="B17" s="138" t="s">
        <v>84</v>
      </c>
      <c r="C17" s="139" t="s">
        <v>78</v>
      </c>
      <c r="D17" s="62">
        <v>8</v>
      </c>
    </row>
    <row r="18" spans="1:4" ht="21" customHeight="1">
      <c r="A18" s="42">
        <v>40016</v>
      </c>
      <c r="B18" s="138" t="s">
        <v>85</v>
      </c>
      <c r="C18" s="139" t="s">
        <v>78</v>
      </c>
      <c r="D18" s="62">
        <v>9.26</v>
      </c>
    </row>
    <row r="19" spans="1:4" ht="21" customHeight="1">
      <c r="A19" s="42">
        <v>40017</v>
      </c>
      <c r="B19" s="138" t="s">
        <v>86</v>
      </c>
      <c r="C19" s="139" t="s">
        <v>78</v>
      </c>
      <c r="D19" s="62">
        <v>9.81</v>
      </c>
    </row>
    <row r="20" spans="1:4" ht="21" customHeight="1">
      <c r="A20" s="42">
        <v>40018</v>
      </c>
      <c r="B20" s="138" t="s">
        <v>87</v>
      </c>
      <c r="C20" s="139" t="s">
        <v>78</v>
      </c>
      <c r="D20" s="62">
        <v>11.02</v>
      </c>
    </row>
    <row r="21" spans="1:4" ht="21" customHeight="1">
      <c r="A21" s="42">
        <v>40019</v>
      </c>
      <c r="B21" s="138" t="s">
        <v>88</v>
      </c>
      <c r="C21" s="139" t="s">
        <v>78</v>
      </c>
      <c r="D21" s="62">
        <v>11.66</v>
      </c>
    </row>
    <row r="22" spans="1:4" ht="21" customHeight="1">
      <c r="A22" s="42">
        <v>40020</v>
      </c>
      <c r="B22" s="43" t="s">
        <v>89</v>
      </c>
      <c r="C22" s="139" t="s">
        <v>78</v>
      </c>
      <c r="D22" s="62">
        <v>12.24</v>
      </c>
    </row>
    <row r="23" spans="1:4" ht="21" customHeight="1">
      <c r="A23" s="42">
        <v>40021</v>
      </c>
      <c r="B23" s="43" t="s">
        <v>90</v>
      </c>
      <c r="C23" s="139" t="s">
        <v>78</v>
      </c>
      <c r="D23" s="62">
        <v>13.27</v>
      </c>
    </row>
    <row r="24" spans="1:4" ht="21" customHeight="1">
      <c r="A24" s="42">
        <v>40022</v>
      </c>
      <c r="B24" s="43" t="s">
        <v>91</v>
      </c>
      <c r="C24" s="139" t="s">
        <v>78</v>
      </c>
      <c r="D24" s="62">
        <v>13.7</v>
      </c>
    </row>
    <row r="25" spans="1:4" ht="21" customHeight="1">
      <c r="A25" s="42">
        <v>40023</v>
      </c>
      <c r="B25" s="43" t="s">
        <v>92</v>
      </c>
      <c r="C25" s="139" t="s">
        <v>78</v>
      </c>
      <c r="D25" s="62">
        <v>14.06</v>
      </c>
    </row>
    <row r="26" spans="1:4" ht="21" customHeight="1">
      <c r="A26" s="42">
        <v>40024</v>
      </c>
      <c r="B26" s="43" t="s">
        <v>93</v>
      </c>
      <c r="C26" s="139" t="s">
        <v>78</v>
      </c>
      <c r="D26" s="62">
        <v>15.24</v>
      </c>
    </row>
    <row r="27" spans="1:4" ht="21" customHeight="1">
      <c r="A27" s="42">
        <v>40025</v>
      </c>
      <c r="B27" s="43" t="s">
        <v>94</v>
      </c>
      <c r="C27" s="139" t="s">
        <v>78</v>
      </c>
      <c r="D27" s="62">
        <v>17.489999999999998</v>
      </c>
    </row>
    <row r="28" spans="1:4" ht="21" customHeight="1">
      <c r="A28" s="42">
        <v>40026</v>
      </c>
      <c r="B28" s="43" t="s">
        <v>95</v>
      </c>
      <c r="C28" s="139" t="s">
        <v>78</v>
      </c>
      <c r="D28" s="62">
        <v>24.45</v>
      </c>
    </row>
    <row r="29" spans="1:4" ht="21" customHeight="1">
      <c r="A29" s="42">
        <v>40027</v>
      </c>
      <c r="B29" s="138" t="s">
        <v>96</v>
      </c>
      <c r="C29" s="139" t="s">
        <v>78</v>
      </c>
      <c r="D29" s="62">
        <v>33.44</v>
      </c>
    </row>
    <row r="30" spans="1:4" ht="21" customHeight="1">
      <c r="A30" s="42">
        <v>40030</v>
      </c>
      <c r="B30" s="138" t="s">
        <v>97</v>
      </c>
      <c r="C30" s="139" t="s">
        <v>78</v>
      </c>
      <c r="D30" s="62">
        <v>10.96</v>
      </c>
    </row>
    <row r="31" spans="1:4" ht="21" customHeight="1">
      <c r="A31" s="42">
        <v>40031</v>
      </c>
      <c r="B31" s="138" t="s">
        <v>98</v>
      </c>
      <c r="C31" s="139" t="s">
        <v>78</v>
      </c>
      <c r="D31" s="62">
        <v>12.1</v>
      </c>
    </row>
    <row r="32" spans="1:4" ht="21" customHeight="1">
      <c r="A32" s="42">
        <v>40032</v>
      </c>
      <c r="B32" s="138" t="s">
        <v>99</v>
      </c>
      <c r="C32" s="139" t="s">
        <v>78</v>
      </c>
      <c r="D32" s="62">
        <v>12.63</v>
      </c>
    </row>
    <row r="33" spans="1:4" ht="21" customHeight="1">
      <c r="A33" s="42">
        <v>40033</v>
      </c>
      <c r="B33" s="138" t="s">
        <v>100</v>
      </c>
      <c r="C33" s="139" t="s">
        <v>78</v>
      </c>
      <c r="D33" s="62">
        <v>14.3</v>
      </c>
    </row>
    <row r="34" spans="1:4" ht="21" customHeight="1">
      <c r="A34" s="42">
        <v>40034</v>
      </c>
      <c r="B34" s="138" t="s">
        <v>101</v>
      </c>
      <c r="C34" s="139" t="s">
        <v>78</v>
      </c>
      <c r="D34" s="62">
        <v>15.08</v>
      </c>
    </row>
    <row r="35" spans="1:4" ht="21" customHeight="1">
      <c r="A35" s="42">
        <v>40035</v>
      </c>
      <c r="B35" s="43" t="s">
        <v>102</v>
      </c>
      <c r="C35" s="139" t="s">
        <v>78</v>
      </c>
      <c r="D35" s="62">
        <v>15.79</v>
      </c>
    </row>
    <row r="36" spans="1:4" ht="21" customHeight="1">
      <c r="A36" s="42">
        <v>40036</v>
      </c>
      <c r="B36" s="43" t="s">
        <v>103</v>
      </c>
      <c r="C36" s="139" t="s">
        <v>78</v>
      </c>
      <c r="D36" s="62">
        <v>17.170000000000002</v>
      </c>
    </row>
    <row r="37" spans="1:4" ht="21" customHeight="1">
      <c r="A37" s="42">
        <v>40037</v>
      </c>
      <c r="B37" s="43" t="s">
        <v>104</v>
      </c>
      <c r="C37" s="139" t="s">
        <v>78</v>
      </c>
      <c r="D37" s="62">
        <v>17.71</v>
      </c>
    </row>
    <row r="38" spans="1:4" ht="21" customHeight="1">
      <c r="A38" s="42">
        <v>40038</v>
      </c>
      <c r="B38" s="43" t="s">
        <v>105</v>
      </c>
      <c r="C38" s="139" t="s">
        <v>78</v>
      </c>
      <c r="D38" s="62">
        <v>18.07</v>
      </c>
    </row>
    <row r="39" spans="1:4" ht="21" customHeight="1">
      <c r="A39" s="42">
        <v>40039</v>
      </c>
      <c r="B39" s="43" t="s">
        <v>106</v>
      </c>
      <c r="C39" s="139" t="s">
        <v>78</v>
      </c>
      <c r="D39" s="62">
        <v>19.79</v>
      </c>
    </row>
    <row r="40" spans="1:4" ht="21" customHeight="1">
      <c r="A40" s="42">
        <v>40040</v>
      </c>
      <c r="B40" s="43" t="s">
        <v>107</v>
      </c>
      <c r="C40" s="139" t="s">
        <v>78</v>
      </c>
      <c r="D40" s="62">
        <v>22.55</v>
      </c>
    </row>
    <row r="41" spans="1:4" ht="12" customHeight="1">
      <c r="A41" s="131" t="s">
        <v>108</v>
      </c>
      <c r="B41" s="40"/>
      <c r="C41" s="60"/>
      <c r="D41" s="61"/>
    </row>
    <row r="42" spans="1:4" ht="21" customHeight="1">
      <c r="A42" s="132" t="s">
        <v>67</v>
      </c>
      <c r="B42" s="132" t="s">
        <v>68</v>
      </c>
      <c r="C42" s="133" t="s">
        <v>69</v>
      </c>
      <c r="D42" s="134" t="s">
        <v>70</v>
      </c>
    </row>
    <row r="43" spans="1:4" ht="21" customHeight="1">
      <c r="A43" s="42">
        <v>40041</v>
      </c>
      <c r="B43" s="43" t="s">
        <v>109</v>
      </c>
      <c r="C43" s="139" t="s">
        <v>78</v>
      </c>
      <c r="D43" s="62">
        <v>30.12</v>
      </c>
    </row>
    <row r="44" spans="1:4" ht="21" customHeight="1">
      <c r="A44" s="42">
        <v>40042</v>
      </c>
      <c r="B44" s="138" t="s">
        <v>110</v>
      </c>
      <c r="C44" s="139" t="s">
        <v>78</v>
      </c>
      <c r="D44" s="62">
        <v>42.1</v>
      </c>
    </row>
    <row r="45" spans="1:4" ht="21" customHeight="1">
      <c r="A45" s="42">
        <v>40045</v>
      </c>
      <c r="B45" s="138" t="s">
        <v>111</v>
      </c>
      <c r="C45" s="139" t="s">
        <v>78</v>
      </c>
      <c r="D45" s="62">
        <v>12.84</v>
      </c>
    </row>
    <row r="46" spans="1:4" ht="21" customHeight="1">
      <c r="A46" s="42">
        <v>40046</v>
      </c>
      <c r="B46" s="138" t="s">
        <v>112</v>
      </c>
      <c r="C46" s="139" t="s">
        <v>78</v>
      </c>
      <c r="D46" s="62">
        <v>13.68</v>
      </c>
    </row>
    <row r="47" spans="1:4" ht="21" customHeight="1">
      <c r="A47" s="42">
        <v>40047</v>
      </c>
      <c r="B47" s="138" t="s">
        <v>113</v>
      </c>
      <c r="C47" s="139" t="s">
        <v>78</v>
      </c>
      <c r="D47" s="62">
        <v>14.62</v>
      </c>
    </row>
    <row r="48" spans="1:4" ht="21" customHeight="1">
      <c r="A48" s="42">
        <v>40048</v>
      </c>
      <c r="B48" s="138" t="s">
        <v>114</v>
      </c>
      <c r="C48" s="139" t="s">
        <v>78</v>
      </c>
      <c r="D48" s="62">
        <v>15.4</v>
      </c>
    </row>
    <row r="49" spans="1:4" ht="21" customHeight="1">
      <c r="A49" s="42">
        <v>40049</v>
      </c>
      <c r="B49" s="138" t="s">
        <v>115</v>
      </c>
      <c r="C49" s="139" t="s">
        <v>78</v>
      </c>
      <c r="D49" s="62">
        <v>16.41</v>
      </c>
    </row>
    <row r="50" spans="1:4" ht="21" customHeight="1">
      <c r="A50" s="42">
        <v>40050</v>
      </c>
      <c r="B50" s="138" t="s">
        <v>116</v>
      </c>
      <c r="C50" s="139" t="s">
        <v>78</v>
      </c>
      <c r="D50" s="62">
        <v>17.02</v>
      </c>
    </row>
    <row r="51" spans="1:4" ht="21" customHeight="1">
      <c r="A51" s="42">
        <v>40051</v>
      </c>
      <c r="B51" s="138" t="s">
        <v>117</v>
      </c>
      <c r="C51" s="139" t="s">
        <v>78</v>
      </c>
      <c r="D51" s="62">
        <v>17.940000000000001</v>
      </c>
    </row>
    <row r="52" spans="1:4" ht="21" customHeight="1">
      <c r="A52" s="42">
        <v>40052</v>
      </c>
      <c r="B52" s="138" t="s">
        <v>118</v>
      </c>
      <c r="C52" s="139" t="s">
        <v>78</v>
      </c>
      <c r="D52" s="62">
        <v>18.39</v>
      </c>
    </row>
    <row r="53" spans="1:4" ht="21" customHeight="1">
      <c r="A53" s="42">
        <v>40053</v>
      </c>
      <c r="B53" s="138" t="s">
        <v>119</v>
      </c>
      <c r="C53" s="139" t="s">
        <v>78</v>
      </c>
      <c r="D53" s="62">
        <v>18.760000000000002</v>
      </c>
    </row>
    <row r="54" spans="1:4" ht="21" customHeight="1">
      <c r="A54" s="42">
        <v>40054</v>
      </c>
      <c r="B54" s="138" t="s">
        <v>120</v>
      </c>
      <c r="C54" s="139" t="s">
        <v>78</v>
      </c>
      <c r="D54" s="62">
        <v>19.89</v>
      </c>
    </row>
    <row r="55" spans="1:4" ht="21" customHeight="1">
      <c r="A55" s="42">
        <v>40055</v>
      </c>
      <c r="B55" s="138" t="s">
        <v>121</v>
      </c>
      <c r="C55" s="139" t="s">
        <v>78</v>
      </c>
      <c r="D55" s="62">
        <v>22.05</v>
      </c>
    </row>
    <row r="56" spans="1:4" ht="21" customHeight="1">
      <c r="A56" s="42">
        <v>40056</v>
      </c>
      <c r="B56" s="138" t="s">
        <v>122</v>
      </c>
      <c r="C56" s="139" t="s">
        <v>78</v>
      </c>
      <c r="D56" s="62">
        <v>28.73</v>
      </c>
    </row>
    <row r="57" spans="1:4" ht="21" customHeight="1">
      <c r="A57" s="42">
        <v>40057</v>
      </c>
      <c r="B57" s="138" t="s">
        <v>123</v>
      </c>
      <c r="C57" s="139" t="s">
        <v>78</v>
      </c>
      <c r="D57" s="62">
        <v>37.72</v>
      </c>
    </row>
    <row r="58" spans="1:4" ht="21" customHeight="1">
      <c r="A58" s="42">
        <v>40060</v>
      </c>
      <c r="B58" s="138" t="s">
        <v>124</v>
      </c>
      <c r="C58" s="139" t="s">
        <v>78</v>
      </c>
      <c r="D58" s="62">
        <v>20.2</v>
      </c>
    </row>
    <row r="59" spans="1:4" ht="21" customHeight="1">
      <c r="A59" s="42">
        <v>40061</v>
      </c>
      <c r="B59" s="138" t="s">
        <v>125</v>
      </c>
      <c r="C59" s="139" t="s">
        <v>78</v>
      </c>
      <c r="D59" s="62">
        <v>21.74</v>
      </c>
    </row>
    <row r="60" spans="1:4" ht="21" customHeight="1">
      <c r="A60" s="42">
        <v>40062</v>
      </c>
      <c r="B60" s="138" t="s">
        <v>126</v>
      </c>
      <c r="C60" s="139" t="s">
        <v>78</v>
      </c>
      <c r="D60" s="62">
        <v>22.4</v>
      </c>
    </row>
    <row r="61" spans="1:4" ht="21" customHeight="1">
      <c r="A61" s="42">
        <v>40063</v>
      </c>
      <c r="B61" s="138" t="s">
        <v>127</v>
      </c>
      <c r="C61" s="139" t="s">
        <v>78</v>
      </c>
      <c r="D61" s="62">
        <v>23.87</v>
      </c>
    </row>
    <row r="62" spans="1:4" ht="21" customHeight="1">
      <c r="A62" s="42">
        <v>40064</v>
      </c>
      <c r="B62" s="138" t="s">
        <v>128</v>
      </c>
      <c r="C62" s="139" t="s">
        <v>78</v>
      </c>
      <c r="D62" s="62">
        <v>24.63</v>
      </c>
    </row>
    <row r="63" spans="1:4" ht="21" customHeight="1">
      <c r="A63" s="42">
        <v>40065</v>
      </c>
      <c r="B63" s="138" t="s">
        <v>129</v>
      </c>
      <c r="C63" s="139" t="s">
        <v>78</v>
      </c>
      <c r="D63" s="62">
        <v>25.88</v>
      </c>
    </row>
    <row r="64" spans="1:4" ht="21" customHeight="1">
      <c r="A64" s="42">
        <v>40066</v>
      </c>
      <c r="B64" s="138" t="s">
        <v>130</v>
      </c>
      <c r="C64" s="139" t="s">
        <v>78</v>
      </c>
      <c r="D64" s="62">
        <v>26.5</v>
      </c>
    </row>
    <row r="65" spans="1:4" ht="21" customHeight="1">
      <c r="A65" s="42">
        <v>40067</v>
      </c>
      <c r="B65" s="138" t="s">
        <v>131</v>
      </c>
      <c r="C65" s="139" t="s">
        <v>78</v>
      </c>
      <c r="D65" s="62">
        <v>27.11</v>
      </c>
    </row>
    <row r="66" spans="1:4" ht="21" customHeight="1">
      <c r="A66" s="42">
        <v>40068</v>
      </c>
      <c r="B66" s="138" t="s">
        <v>132</v>
      </c>
      <c r="C66" s="139" t="s">
        <v>78</v>
      </c>
      <c r="D66" s="62">
        <v>28.03</v>
      </c>
    </row>
    <row r="67" spans="1:4" ht="21" customHeight="1">
      <c r="A67" s="42">
        <v>40069</v>
      </c>
      <c r="B67" s="138" t="s">
        <v>133</v>
      </c>
      <c r="C67" s="139" t="s">
        <v>78</v>
      </c>
      <c r="D67" s="62">
        <v>28.99</v>
      </c>
    </row>
    <row r="68" spans="1:4" ht="21" customHeight="1">
      <c r="A68" s="42">
        <v>40070</v>
      </c>
      <c r="B68" s="138" t="s">
        <v>134</v>
      </c>
      <c r="C68" s="139" t="s">
        <v>78</v>
      </c>
      <c r="D68" s="62">
        <v>31.57</v>
      </c>
    </row>
    <row r="69" spans="1:4" ht="21" customHeight="1">
      <c r="A69" s="42">
        <v>40071</v>
      </c>
      <c r="B69" s="138" t="s">
        <v>135</v>
      </c>
      <c r="C69" s="139" t="s">
        <v>78</v>
      </c>
      <c r="D69" s="62">
        <v>39.96</v>
      </c>
    </row>
    <row r="70" spans="1:4" ht="21" customHeight="1">
      <c r="A70" s="42">
        <v>40072</v>
      </c>
      <c r="B70" s="138" t="s">
        <v>136</v>
      </c>
      <c r="C70" s="139" t="s">
        <v>78</v>
      </c>
      <c r="D70" s="62">
        <v>50.48</v>
      </c>
    </row>
    <row r="71" spans="1:4" ht="9.9499999999999993" customHeight="1">
      <c r="A71" s="42">
        <v>40075</v>
      </c>
      <c r="B71" s="138" t="s">
        <v>137</v>
      </c>
      <c r="C71" s="139" t="s">
        <v>78</v>
      </c>
      <c r="D71" s="62">
        <v>53.66</v>
      </c>
    </row>
    <row r="72" spans="1:4" ht="9.9499999999999993" customHeight="1">
      <c r="A72" s="42">
        <v>40076</v>
      </c>
      <c r="B72" s="138" t="s">
        <v>138</v>
      </c>
      <c r="C72" s="139" t="s">
        <v>78</v>
      </c>
      <c r="D72" s="62">
        <v>54.78</v>
      </c>
    </row>
    <row r="73" spans="1:4" ht="9.9499999999999993" customHeight="1">
      <c r="A73" s="42">
        <v>40077</v>
      </c>
      <c r="B73" s="138" t="s">
        <v>139</v>
      </c>
      <c r="C73" s="139" t="s">
        <v>78</v>
      </c>
      <c r="D73" s="62">
        <v>57.05</v>
      </c>
    </row>
    <row r="74" spans="1:4" ht="9.9499999999999993" customHeight="1">
      <c r="A74" s="42">
        <v>40078</v>
      </c>
      <c r="B74" s="138" t="s">
        <v>140</v>
      </c>
      <c r="C74" s="139" t="s">
        <v>78</v>
      </c>
      <c r="D74" s="62">
        <v>57.9</v>
      </c>
    </row>
    <row r="75" spans="1:4" ht="9.9499999999999993" customHeight="1">
      <c r="A75" s="42">
        <v>40079</v>
      </c>
      <c r="B75" s="138" t="s">
        <v>141</v>
      </c>
      <c r="C75" s="139" t="s">
        <v>78</v>
      </c>
      <c r="D75" s="62">
        <v>58.74</v>
      </c>
    </row>
    <row r="76" spans="1:4" ht="9.9499999999999993" customHeight="1">
      <c r="A76" s="42">
        <v>40080</v>
      </c>
      <c r="B76" s="138" t="s">
        <v>142</v>
      </c>
      <c r="C76" s="139" t="s">
        <v>78</v>
      </c>
      <c r="D76" s="62">
        <v>59.45</v>
      </c>
    </row>
    <row r="77" spans="1:4" ht="9.9499999999999993" customHeight="1">
      <c r="A77" s="42">
        <v>40081</v>
      </c>
      <c r="B77" s="138" t="s">
        <v>143</v>
      </c>
      <c r="C77" s="139" t="s">
        <v>78</v>
      </c>
      <c r="D77" s="62">
        <v>60.17</v>
      </c>
    </row>
    <row r="78" spans="1:4" ht="12" customHeight="1">
      <c r="A78" s="131" t="s">
        <v>144</v>
      </c>
      <c r="B78" s="40"/>
      <c r="C78" s="60"/>
      <c r="D78" s="61"/>
    </row>
    <row r="79" spans="1:4" ht="21" customHeight="1">
      <c r="A79" s="132" t="s">
        <v>67</v>
      </c>
      <c r="B79" s="132" t="s">
        <v>68</v>
      </c>
      <c r="C79" s="133" t="s">
        <v>69</v>
      </c>
      <c r="D79" s="134" t="s">
        <v>70</v>
      </c>
    </row>
    <row r="80" spans="1:4" ht="9.9499999999999993" customHeight="1">
      <c r="A80" s="42">
        <v>40082</v>
      </c>
      <c r="B80" s="138" t="s">
        <v>145</v>
      </c>
      <c r="C80" s="139" t="s">
        <v>78</v>
      </c>
      <c r="D80" s="62">
        <v>60.78</v>
      </c>
    </row>
    <row r="81" spans="1:4" ht="9.9499999999999993" customHeight="1">
      <c r="A81" s="42">
        <v>40083</v>
      </c>
      <c r="B81" s="138" t="s">
        <v>146</v>
      </c>
      <c r="C81" s="139" t="s">
        <v>78</v>
      </c>
      <c r="D81" s="62">
        <v>62.85</v>
      </c>
    </row>
    <row r="82" spans="1:4" ht="9.9499999999999993" customHeight="1">
      <c r="A82" s="42">
        <v>40084</v>
      </c>
      <c r="B82" s="138" t="s">
        <v>147</v>
      </c>
      <c r="C82" s="139" t="s">
        <v>78</v>
      </c>
      <c r="D82" s="62">
        <v>63.49</v>
      </c>
    </row>
    <row r="83" spans="1:4" ht="21" customHeight="1">
      <c r="A83" s="42">
        <v>40085</v>
      </c>
      <c r="B83" s="138" t="s">
        <v>148</v>
      </c>
      <c r="C83" s="139" t="s">
        <v>78</v>
      </c>
      <c r="D83" s="62">
        <v>23.14</v>
      </c>
    </row>
    <row r="84" spans="1:4" ht="21" customHeight="1">
      <c r="A84" s="42">
        <v>40086</v>
      </c>
      <c r="B84" s="138" t="s">
        <v>149</v>
      </c>
      <c r="C84" s="139" t="s">
        <v>78</v>
      </c>
      <c r="D84" s="62">
        <v>24.14</v>
      </c>
    </row>
    <row r="85" spans="1:4" ht="21" customHeight="1">
      <c r="A85" s="42">
        <v>40087</v>
      </c>
      <c r="B85" s="138" t="s">
        <v>150</v>
      </c>
      <c r="C85" s="139" t="s">
        <v>78</v>
      </c>
      <c r="D85" s="62">
        <v>24.6</v>
      </c>
    </row>
    <row r="86" spans="1:4" ht="21" customHeight="1">
      <c r="A86" s="42">
        <v>40088</v>
      </c>
      <c r="B86" s="138" t="s">
        <v>151</v>
      </c>
      <c r="C86" s="139" t="s">
        <v>78</v>
      </c>
      <c r="D86" s="62">
        <v>25.32</v>
      </c>
    </row>
    <row r="87" spans="1:4" ht="21" customHeight="1">
      <c r="A87" s="42">
        <v>40089</v>
      </c>
      <c r="B87" s="43" t="s">
        <v>152</v>
      </c>
      <c r="C87" s="139" t="s">
        <v>78</v>
      </c>
      <c r="D87" s="62">
        <v>27.42</v>
      </c>
    </row>
    <row r="88" spans="1:4" ht="9.9499999999999993" customHeight="1">
      <c r="A88" s="42">
        <v>40090</v>
      </c>
      <c r="B88" s="138" t="s">
        <v>153</v>
      </c>
      <c r="C88" s="139" t="s">
        <v>78</v>
      </c>
      <c r="D88" s="62">
        <v>2.19</v>
      </c>
    </row>
    <row r="89" spans="1:4" ht="9.9499999999999993" customHeight="1">
      <c r="A89" s="42">
        <v>40091</v>
      </c>
      <c r="B89" s="138" t="s">
        <v>154</v>
      </c>
      <c r="C89" s="139" t="s">
        <v>78</v>
      </c>
      <c r="D89" s="62">
        <v>3.32</v>
      </c>
    </row>
    <row r="90" spans="1:4" ht="9.9499999999999993" customHeight="1">
      <c r="A90" s="42">
        <v>40092</v>
      </c>
      <c r="B90" s="138" t="s">
        <v>155</v>
      </c>
      <c r="C90" s="139" t="s">
        <v>78</v>
      </c>
      <c r="D90" s="62">
        <v>44.95</v>
      </c>
    </row>
    <row r="91" spans="1:4" ht="9.9499999999999993" customHeight="1">
      <c r="A91" s="42">
        <v>40094</v>
      </c>
      <c r="B91" s="138" t="s">
        <v>156</v>
      </c>
      <c r="C91" s="139" t="s">
        <v>80</v>
      </c>
      <c r="D91" s="62">
        <v>5.13</v>
      </c>
    </row>
    <row r="92" spans="1:4" ht="9.9499999999999993" customHeight="1">
      <c r="A92" s="42">
        <v>40097</v>
      </c>
      <c r="B92" s="138" t="s">
        <v>157</v>
      </c>
      <c r="C92" s="139" t="s">
        <v>80</v>
      </c>
      <c r="D92" s="62">
        <v>7.77</v>
      </c>
    </row>
    <row r="93" spans="1:4" ht="9.9499999999999993" customHeight="1">
      <c r="A93" s="42">
        <v>40098</v>
      </c>
      <c r="B93" s="138" t="s">
        <v>158</v>
      </c>
      <c r="C93" s="139" t="s">
        <v>80</v>
      </c>
      <c r="D93" s="62">
        <v>2.85</v>
      </c>
    </row>
    <row r="94" spans="1:4" ht="9.9499999999999993" customHeight="1">
      <c r="A94" s="42">
        <v>40099</v>
      </c>
      <c r="B94" s="138" t="s">
        <v>159</v>
      </c>
      <c r="C94" s="139" t="s">
        <v>80</v>
      </c>
      <c r="D94" s="62">
        <v>3.44</v>
      </c>
    </row>
    <row r="95" spans="1:4" ht="9.9499999999999993" customHeight="1">
      <c r="A95" s="42">
        <v>40100</v>
      </c>
      <c r="B95" s="138" t="s">
        <v>160</v>
      </c>
      <c r="C95" s="139" t="s">
        <v>78</v>
      </c>
      <c r="D95" s="62">
        <v>5.1100000000000003</v>
      </c>
    </row>
    <row r="96" spans="1:4" ht="9.9499999999999993" customHeight="1">
      <c r="A96" s="42">
        <v>40101</v>
      </c>
      <c r="B96" s="138" t="s">
        <v>161</v>
      </c>
      <c r="C96" s="139" t="s">
        <v>78</v>
      </c>
      <c r="D96" s="62">
        <v>5.72</v>
      </c>
    </row>
    <row r="97" spans="1:4" ht="9.9499999999999993" customHeight="1">
      <c r="A97" s="42">
        <v>40102</v>
      </c>
      <c r="B97" s="138" t="s">
        <v>162</v>
      </c>
      <c r="C97" s="139" t="s">
        <v>78</v>
      </c>
      <c r="D97" s="62">
        <v>7.29</v>
      </c>
    </row>
    <row r="98" spans="1:4" ht="9.9499999999999993" customHeight="1">
      <c r="A98" s="42">
        <v>40120</v>
      </c>
      <c r="B98" s="138" t="s">
        <v>163</v>
      </c>
      <c r="C98" s="139" t="s">
        <v>73</v>
      </c>
      <c r="D98" s="62">
        <v>0.43</v>
      </c>
    </row>
    <row r="99" spans="1:4" ht="9.9499999999999993" customHeight="1">
      <c r="A99" s="42">
        <v>40130</v>
      </c>
      <c r="B99" s="138" t="s">
        <v>164</v>
      </c>
      <c r="C99" s="139" t="s">
        <v>73</v>
      </c>
      <c r="D99" s="62">
        <v>0.45</v>
      </c>
    </row>
    <row r="100" spans="1:4" ht="9.9499999999999993" customHeight="1">
      <c r="A100" s="42">
        <v>40131</v>
      </c>
      <c r="B100" s="138" t="s">
        <v>596</v>
      </c>
      <c r="C100" s="139" t="s">
        <v>78</v>
      </c>
      <c r="D100" s="62">
        <v>7.59</v>
      </c>
    </row>
    <row r="101" spans="1:4" ht="9.9499999999999993" customHeight="1">
      <c r="A101" s="42">
        <v>40140</v>
      </c>
      <c r="B101" s="138" t="s">
        <v>165</v>
      </c>
      <c r="C101" s="139" t="s">
        <v>78</v>
      </c>
      <c r="D101" s="62">
        <v>108.62</v>
      </c>
    </row>
    <row r="102" spans="1:4" ht="9.9499999999999993" customHeight="1">
      <c r="A102" s="42">
        <v>40145</v>
      </c>
      <c r="B102" s="138" t="s">
        <v>166</v>
      </c>
      <c r="C102" s="139" t="s">
        <v>78</v>
      </c>
      <c r="D102" s="62">
        <v>2.12</v>
      </c>
    </row>
    <row r="103" spans="1:4" ht="9.9499999999999993" customHeight="1">
      <c r="A103" s="41">
        <v>100002</v>
      </c>
      <c r="B103" s="135" t="s">
        <v>167</v>
      </c>
      <c r="C103" s="136"/>
      <c r="D103" s="137"/>
    </row>
    <row r="104" spans="1:4" ht="9.9499999999999993" customHeight="1">
      <c r="A104" s="42">
        <v>40305</v>
      </c>
      <c r="B104" s="138" t="s">
        <v>168</v>
      </c>
      <c r="C104" s="139" t="s">
        <v>73</v>
      </c>
      <c r="D104" s="62">
        <v>0.43</v>
      </c>
    </row>
    <row r="105" spans="1:4" ht="9.9499999999999993" customHeight="1">
      <c r="A105" s="42">
        <v>40310</v>
      </c>
      <c r="B105" s="138" t="s">
        <v>169</v>
      </c>
      <c r="C105" s="139" t="s">
        <v>73</v>
      </c>
      <c r="D105" s="62">
        <v>2.94</v>
      </c>
    </row>
    <row r="106" spans="1:4" ht="9.9499999999999993" customHeight="1">
      <c r="A106" s="42">
        <v>40315</v>
      </c>
      <c r="B106" s="138" t="s">
        <v>170</v>
      </c>
      <c r="C106" s="139" t="s">
        <v>78</v>
      </c>
      <c r="D106" s="62">
        <v>4.6500000000000004</v>
      </c>
    </row>
    <row r="107" spans="1:4" ht="9.9499999999999993" customHeight="1">
      <c r="A107" s="42">
        <v>40317</v>
      </c>
      <c r="B107" s="138" t="s">
        <v>171</v>
      </c>
      <c r="C107" s="139" t="s">
        <v>78</v>
      </c>
      <c r="D107" s="62">
        <v>22.56</v>
      </c>
    </row>
    <row r="108" spans="1:4" ht="9.9499999999999993" customHeight="1">
      <c r="A108" s="42">
        <v>40320</v>
      </c>
      <c r="B108" s="138" t="s">
        <v>172</v>
      </c>
      <c r="C108" s="139" t="s">
        <v>80</v>
      </c>
      <c r="D108" s="62">
        <v>2.83</v>
      </c>
    </row>
    <row r="109" spans="1:4" ht="21" customHeight="1">
      <c r="A109" s="42">
        <v>40325</v>
      </c>
      <c r="B109" s="138" t="s">
        <v>173</v>
      </c>
      <c r="C109" s="139" t="s">
        <v>80</v>
      </c>
      <c r="D109" s="62">
        <v>2.83</v>
      </c>
    </row>
    <row r="110" spans="1:4" ht="21" customHeight="1">
      <c r="A110" s="42">
        <v>40335</v>
      </c>
      <c r="B110" s="43" t="s">
        <v>174</v>
      </c>
      <c r="C110" s="139" t="s">
        <v>78</v>
      </c>
      <c r="D110" s="62">
        <v>19.16</v>
      </c>
    </row>
    <row r="111" spans="1:4" ht="21" customHeight="1">
      <c r="A111" s="42">
        <v>40336</v>
      </c>
      <c r="B111" s="43" t="s">
        <v>175</v>
      </c>
      <c r="C111" s="139" t="s">
        <v>78</v>
      </c>
      <c r="D111" s="62">
        <v>21.57</v>
      </c>
    </row>
    <row r="112" spans="1:4" ht="9.9499999999999993" customHeight="1">
      <c r="A112" s="42">
        <v>40337</v>
      </c>
      <c r="B112" s="43" t="s">
        <v>176</v>
      </c>
      <c r="C112" s="139" t="s">
        <v>78</v>
      </c>
      <c r="D112" s="62">
        <v>24.07</v>
      </c>
    </row>
    <row r="113" spans="1:4" ht="9.9499999999999993" customHeight="1">
      <c r="A113" s="42">
        <v>40350</v>
      </c>
      <c r="B113" s="138" t="s">
        <v>177</v>
      </c>
      <c r="C113" s="139" t="s">
        <v>78</v>
      </c>
      <c r="D113" s="62">
        <v>55.09</v>
      </c>
    </row>
    <row r="114" spans="1:4" ht="9.9499999999999993" customHeight="1">
      <c r="A114" s="42">
        <v>40365</v>
      </c>
      <c r="B114" s="138" t="s">
        <v>178</v>
      </c>
      <c r="C114" s="139" t="s">
        <v>78</v>
      </c>
      <c r="D114" s="62">
        <v>124.14</v>
      </c>
    </row>
    <row r="115" spans="1:4" ht="9.9499999999999993" customHeight="1">
      <c r="A115" s="42">
        <v>40370</v>
      </c>
      <c r="B115" s="138" t="s">
        <v>179</v>
      </c>
      <c r="C115" s="139" t="s">
        <v>78</v>
      </c>
      <c r="D115" s="62">
        <v>88.73</v>
      </c>
    </row>
    <row r="116" spans="1:4" ht="9.9499999999999993" customHeight="1">
      <c r="A116" s="42">
        <v>40375</v>
      </c>
      <c r="B116" s="138" t="s">
        <v>180</v>
      </c>
      <c r="C116" s="139" t="s">
        <v>78</v>
      </c>
      <c r="D116" s="62">
        <v>71.87</v>
      </c>
    </row>
    <row r="117" spans="1:4" ht="9.9499999999999993" customHeight="1">
      <c r="A117" s="42">
        <v>40380</v>
      </c>
      <c r="B117" s="138" t="s">
        <v>181</v>
      </c>
      <c r="C117" s="139" t="s">
        <v>73</v>
      </c>
      <c r="D117" s="62">
        <v>0.47</v>
      </c>
    </row>
    <row r="118" spans="1:4" ht="9.9499999999999993" customHeight="1">
      <c r="A118" s="42">
        <v>40385</v>
      </c>
      <c r="B118" s="138" t="s">
        <v>182</v>
      </c>
      <c r="C118" s="139" t="s">
        <v>73</v>
      </c>
      <c r="D118" s="62">
        <v>0.38</v>
      </c>
    </row>
    <row r="119" spans="1:4" ht="9.9499999999999993" customHeight="1">
      <c r="A119" s="42">
        <v>40423</v>
      </c>
      <c r="B119" s="138" t="s">
        <v>183</v>
      </c>
      <c r="C119" s="139" t="s">
        <v>78</v>
      </c>
      <c r="D119" s="62">
        <v>5.35</v>
      </c>
    </row>
    <row r="120" spans="1:4" ht="9.9499999999999993" customHeight="1">
      <c r="A120" s="42">
        <v>40425</v>
      </c>
      <c r="B120" s="138" t="s">
        <v>184</v>
      </c>
      <c r="C120" s="139" t="s">
        <v>78</v>
      </c>
      <c r="D120" s="62">
        <v>10.16</v>
      </c>
    </row>
    <row r="121" spans="1:4" ht="9.9499999999999993" customHeight="1">
      <c r="A121" s="42">
        <v>40430</v>
      </c>
      <c r="B121" s="138" t="s">
        <v>185</v>
      </c>
      <c r="C121" s="139" t="s">
        <v>80</v>
      </c>
      <c r="D121" s="62">
        <v>3.2</v>
      </c>
    </row>
    <row r="122" spans="1:4" ht="9.9499999999999993" customHeight="1">
      <c r="A122" s="42">
        <v>40435</v>
      </c>
      <c r="B122" s="138" t="s">
        <v>186</v>
      </c>
      <c r="C122" s="139" t="s">
        <v>187</v>
      </c>
      <c r="D122" s="62">
        <v>2.74</v>
      </c>
    </row>
    <row r="123" spans="1:4" ht="9.9499999999999993" customHeight="1">
      <c r="A123" s="42">
        <v>40440</v>
      </c>
      <c r="B123" s="138" t="s">
        <v>188</v>
      </c>
      <c r="C123" s="139" t="s">
        <v>187</v>
      </c>
      <c r="D123" s="62">
        <v>1.53</v>
      </c>
    </row>
    <row r="124" spans="1:4" ht="9.9499999999999993" customHeight="1">
      <c r="A124" s="42">
        <v>40445</v>
      </c>
      <c r="B124" s="138" t="s">
        <v>189</v>
      </c>
      <c r="C124" s="139" t="s">
        <v>80</v>
      </c>
      <c r="D124" s="62">
        <v>2.0499999999999998</v>
      </c>
    </row>
    <row r="125" spans="1:4" ht="9.9499999999999993" customHeight="1">
      <c r="A125" s="42">
        <v>40449</v>
      </c>
      <c r="B125" s="138" t="s">
        <v>190</v>
      </c>
      <c r="C125" s="139" t="s">
        <v>191</v>
      </c>
      <c r="D125" s="62">
        <v>1.47</v>
      </c>
    </row>
    <row r="126" spans="1:4" ht="9.9499999999999993" customHeight="1">
      <c r="A126" s="42">
        <v>40450</v>
      </c>
      <c r="B126" s="138" t="s">
        <v>192</v>
      </c>
      <c r="C126" s="139" t="s">
        <v>187</v>
      </c>
      <c r="D126" s="62">
        <v>0.75</v>
      </c>
    </row>
    <row r="127" spans="1:4" ht="9.9499999999999993" customHeight="1">
      <c r="A127" s="42">
        <v>40455</v>
      </c>
      <c r="B127" s="138" t="s">
        <v>193</v>
      </c>
      <c r="C127" s="139" t="s">
        <v>80</v>
      </c>
      <c r="D127" s="62">
        <v>1.38</v>
      </c>
    </row>
    <row r="128" spans="1:4" ht="9.9499999999999993" customHeight="1">
      <c r="A128" s="42">
        <v>40460</v>
      </c>
      <c r="B128" s="138" t="s">
        <v>194</v>
      </c>
      <c r="C128" s="139" t="s">
        <v>187</v>
      </c>
      <c r="D128" s="62">
        <v>0.91</v>
      </c>
    </row>
    <row r="129" spans="1:4" ht="9.9499999999999993" customHeight="1">
      <c r="A129" s="42">
        <v>40465</v>
      </c>
      <c r="B129" s="138" t="s">
        <v>195</v>
      </c>
      <c r="C129" s="139" t="s">
        <v>78</v>
      </c>
      <c r="D129" s="62">
        <v>194.82</v>
      </c>
    </row>
    <row r="130" spans="1:4" ht="12" customHeight="1">
      <c r="A130" s="42">
        <v>40470</v>
      </c>
      <c r="B130" s="138" t="s">
        <v>196</v>
      </c>
      <c r="C130" s="139" t="s">
        <v>78</v>
      </c>
      <c r="D130" s="62">
        <v>124.06</v>
      </c>
    </row>
    <row r="131" spans="1:4" ht="21" customHeight="1">
      <c r="A131" s="42">
        <v>40480</v>
      </c>
      <c r="B131" s="138" t="s">
        <v>597</v>
      </c>
      <c r="C131" s="139" t="s">
        <v>598</v>
      </c>
      <c r="D131" s="62">
        <v>6920.01</v>
      </c>
    </row>
    <row r="132" spans="1:4" ht="9.9499999999999993" customHeight="1">
      <c r="A132" s="42">
        <v>40485</v>
      </c>
      <c r="B132" s="138" t="s">
        <v>599</v>
      </c>
      <c r="C132" s="139" t="s">
        <v>600</v>
      </c>
      <c r="D132" s="62">
        <v>3605.04</v>
      </c>
    </row>
    <row r="133" spans="1:4" ht="9.9499999999999993" customHeight="1">
      <c r="A133" s="42">
        <v>40490</v>
      </c>
      <c r="B133" s="138" t="s">
        <v>601</v>
      </c>
      <c r="C133" s="139" t="s">
        <v>598</v>
      </c>
      <c r="D133" s="62">
        <v>3830.54</v>
      </c>
    </row>
    <row r="134" spans="1:4" ht="9.9499999999999993" customHeight="1">
      <c r="A134" s="42">
        <v>40495</v>
      </c>
      <c r="B134" s="138" t="s">
        <v>602</v>
      </c>
      <c r="C134" s="139" t="s">
        <v>598</v>
      </c>
      <c r="D134" s="62">
        <v>4281.8599999999997</v>
      </c>
    </row>
    <row r="135" spans="1:4" ht="9.9499999999999993" customHeight="1">
      <c r="A135" s="131" t="s">
        <v>197</v>
      </c>
      <c r="B135" s="40"/>
      <c r="C135" s="60"/>
      <c r="D135" s="61"/>
    </row>
    <row r="136" spans="1:4" ht="9.9499999999999993" customHeight="1">
      <c r="A136" s="132" t="s">
        <v>67</v>
      </c>
      <c r="B136" s="132" t="s">
        <v>68</v>
      </c>
      <c r="C136" s="133" t="s">
        <v>69</v>
      </c>
      <c r="D136" s="134" t="s">
        <v>70</v>
      </c>
    </row>
    <row r="137" spans="1:4" ht="9.9499999999999993" customHeight="1">
      <c r="A137" s="42">
        <v>40500</v>
      </c>
      <c r="B137" s="138" t="s">
        <v>603</v>
      </c>
      <c r="C137" s="139" t="s">
        <v>598</v>
      </c>
      <c r="D137" s="62">
        <v>3637.7</v>
      </c>
    </row>
    <row r="138" spans="1:4" ht="9.9499999999999993" customHeight="1">
      <c r="A138" s="42">
        <v>40501</v>
      </c>
      <c r="B138" s="138" t="s">
        <v>604</v>
      </c>
      <c r="C138" s="139" t="s">
        <v>598</v>
      </c>
      <c r="D138" s="62">
        <v>4025.78</v>
      </c>
    </row>
    <row r="139" spans="1:4" ht="9.9499999999999993" customHeight="1">
      <c r="A139" s="42">
        <v>40505</v>
      </c>
      <c r="B139" s="138" t="s">
        <v>605</v>
      </c>
      <c r="C139" s="139" t="s">
        <v>598</v>
      </c>
      <c r="D139" s="62">
        <v>4072.87</v>
      </c>
    </row>
    <row r="140" spans="1:4" ht="9.9499999999999993" customHeight="1">
      <c r="A140" s="42">
        <v>40510</v>
      </c>
      <c r="B140" s="138" t="s">
        <v>606</v>
      </c>
      <c r="C140" s="139" t="s">
        <v>598</v>
      </c>
      <c r="D140" s="62">
        <v>3394.06</v>
      </c>
    </row>
    <row r="141" spans="1:4" ht="9.9499999999999993" customHeight="1">
      <c r="A141" s="42">
        <v>40511</v>
      </c>
      <c r="B141" s="138" t="s">
        <v>607</v>
      </c>
      <c r="C141" s="139" t="s">
        <v>600</v>
      </c>
      <c r="D141" s="62">
        <v>4606.9799999999996</v>
      </c>
    </row>
    <row r="142" spans="1:4" ht="9.9499999999999993" customHeight="1">
      <c r="A142" s="42">
        <v>40515</v>
      </c>
      <c r="B142" s="138" t="s">
        <v>608</v>
      </c>
      <c r="C142" s="139" t="s">
        <v>598</v>
      </c>
      <c r="D142" s="62">
        <v>6295.73</v>
      </c>
    </row>
    <row r="143" spans="1:4" ht="9.9499999999999993" customHeight="1">
      <c r="A143" s="42">
        <v>40520</v>
      </c>
      <c r="B143" s="138" t="s">
        <v>609</v>
      </c>
      <c r="C143" s="139" t="s">
        <v>600</v>
      </c>
      <c r="D143" s="62">
        <v>4366.07</v>
      </c>
    </row>
    <row r="144" spans="1:4" ht="9.9499999999999993" customHeight="1">
      <c r="A144" s="42">
        <v>40525</v>
      </c>
      <c r="B144" s="138" t="s">
        <v>610</v>
      </c>
      <c r="C144" s="139" t="s">
        <v>598</v>
      </c>
      <c r="D144" s="62">
        <v>4479.1499999999996</v>
      </c>
    </row>
    <row r="145" spans="1:4" ht="9.9499999999999993" customHeight="1">
      <c r="A145" s="42">
        <v>40526</v>
      </c>
      <c r="B145" s="138" t="s">
        <v>611</v>
      </c>
      <c r="C145" s="139" t="s">
        <v>600</v>
      </c>
      <c r="D145" s="62">
        <v>4890.8</v>
      </c>
    </row>
    <row r="146" spans="1:4" ht="9.9499999999999993" customHeight="1">
      <c r="A146" s="42">
        <v>40530</v>
      </c>
      <c r="B146" s="138" t="s">
        <v>198</v>
      </c>
      <c r="C146" s="139" t="s">
        <v>191</v>
      </c>
      <c r="D146" s="62">
        <v>1.83</v>
      </c>
    </row>
    <row r="147" spans="1:4" ht="9.9499999999999993" customHeight="1">
      <c r="A147" s="42">
        <v>40601</v>
      </c>
      <c r="B147" s="138" t="s">
        <v>199</v>
      </c>
      <c r="C147" s="139" t="s">
        <v>78</v>
      </c>
      <c r="D147" s="62">
        <v>62.66</v>
      </c>
    </row>
    <row r="148" spans="1:4" ht="9.9499999999999993" customHeight="1">
      <c r="A148" s="42">
        <v>40602</v>
      </c>
      <c r="B148" s="138" t="s">
        <v>200</v>
      </c>
      <c r="C148" s="139" t="s">
        <v>78</v>
      </c>
      <c r="D148" s="62">
        <v>482.07</v>
      </c>
    </row>
    <row r="149" spans="1:4" ht="9.9499999999999993" customHeight="1">
      <c r="A149" s="42">
        <v>40603</v>
      </c>
      <c r="B149" s="138" t="s">
        <v>201</v>
      </c>
      <c r="C149" s="139" t="s">
        <v>73</v>
      </c>
      <c r="D149" s="62">
        <v>3.85</v>
      </c>
    </row>
    <row r="150" spans="1:4" ht="9.9499999999999993" customHeight="1">
      <c r="A150" s="42">
        <v>40604</v>
      </c>
      <c r="B150" s="138" t="s">
        <v>202</v>
      </c>
      <c r="C150" s="139" t="s">
        <v>73</v>
      </c>
      <c r="D150" s="62">
        <v>4.9800000000000004</v>
      </c>
    </row>
    <row r="151" spans="1:4" ht="9.9499999999999993" customHeight="1">
      <c r="A151" s="42">
        <v>40605</v>
      </c>
      <c r="B151" s="138" t="s">
        <v>203</v>
      </c>
      <c r="C151" s="139" t="s">
        <v>73</v>
      </c>
      <c r="D151" s="62">
        <v>5.0199999999999996</v>
      </c>
    </row>
    <row r="152" spans="1:4" ht="9.9499999999999993" customHeight="1">
      <c r="A152" s="42">
        <v>40606</v>
      </c>
      <c r="B152" s="138" t="s">
        <v>204</v>
      </c>
      <c r="C152" s="139" t="s">
        <v>78</v>
      </c>
      <c r="D152" s="62">
        <v>104.99</v>
      </c>
    </row>
    <row r="153" spans="1:4" ht="9.9499999999999993" customHeight="1">
      <c r="A153" s="42">
        <v>40607</v>
      </c>
      <c r="B153" s="138" t="s">
        <v>205</v>
      </c>
      <c r="C153" s="139" t="s">
        <v>78</v>
      </c>
      <c r="D153" s="62">
        <v>196.65</v>
      </c>
    </row>
    <row r="154" spans="1:4" ht="9.9499999999999993" customHeight="1">
      <c r="A154" s="42">
        <v>40608</v>
      </c>
      <c r="B154" s="138" t="s">
        <v>206</v>
      </c>
      <c r="C154" s="139" t="s">
        <v>73</v>
      </c>
      <c r="D154" s="62">
        <v>4.0199999999999996</v>
      </c>
    </row>
    <row r="155" spans="1:4" ht="9.9499999999999993" customHeight="1">
      <c r="A155" s="42">
        <v>40609</v>
      </c>
      <c r="B155" s="138" t="s">
        <v>207</v>
      </c>
      <c r="C155" s="139" t="s">
        <v>73</v>
      </c>
      <c r="D155" s="62">
        <v>7.82</v>
      </c>
    </row>
    <row r="156" spans="1:4" ht="9.9499999999999993" customHeight="1">
      <c r="A156" s="42">
        <v>40610</v>
      </c>
      <c r="B156" s="138" t="s">
        <v>208</v>
      </c>
      <c r="C156" s="139" t="s">
        <v>73</v>
      </c>
      <c r="D156" s="62">
        <v>2.78</v>
      </c>
    </row>
    <row r="157" spans="1:4" ht="9.9499999999999993" customHeight="1">
      <c r="A157" s="42">
        <v>40611</v>
      </c>
      <c r="B157" s="138" t="s">
        <v>209</v>
      </c>
      <c r="C157" s="139" t="s">
        <v>73</v>
      </c>
      <c r="D157" s="62">
        <v>2.5499999999999998</v>
      </c>
    </row>
    <row r="158" spans="1:4" ht="9.9499999999999993" customHeight="1">
      <c r="A158" s="42">
        <v>40612</v>
      </c>
      <c r="B158" s="138" t="s">
        <v>210</v>
      </c>
      <c r="C158" s="139" t="s">
        <v>73</v>
      </c>
      <c r="D158" s="62">
        <v>3.47</v>
      </c>
    </row>
    <row r="159" spans="1:4" ht="9.9499999999999993" customHeight="1">
      <c r="A159" s="42">
        <v>40613</v>
      </c>
      <c r="B159" s="138" t="s">
        <v>211</v>
      </c>
      <c r="C159" s="139" t="s">
        <v>73</v>
      </c>
      <c r="D159" s="62">
        <v>3.18</v>
      </c>
    </row>
    <row r="160" spans="1:4" ht="9.9499999999999993" customHeight="1">
      <c r="A160" s="42">
        <v>40614</v>
      </c>
      <c r="B160" s="138" t="s">
        <v>212</v>
      </c>
      <c r="C160" s="139" t="s">
        <v>78</v>
      </c>
      <c r="D160" s="62">
        <v>278.98</v>
      </c>
    </row>
    <row r="161" spans="1:4" ht="9.9499999999999993" customHeight="1">
      <c r="A161" s="42">
        <v>40615</v>
      </c>
      <c r="B161" s="138" t="s">
        <v>213</v>
      </c>
      <c r="C161" s="139" t="s">
        <v>73</v>
      </c>
      <c r="D161" s="62">
        <v>2.46</v>
      </c>
    </row>
    <row r="162" spans="1:4" ht="9.9499999999999993" customHeight="1">
      <c r="A162" s="42">
        <v>40617</v>
      </c>
      <c r="B162" s="138" t="s">
        <v>214</v>
      </c>
      <c r="C162" s="139" t="s">
        <v>78</v>
      </c>
      <c r="D162" s="62">
        <v>258.97000000000003</v>
      </c>
    </row>
    <row r="163" spans="1:4" ht="21" customHeight="1">
      <c r="A163" s="42">
        <v>40618</v>
      </c>
      <c r="B163" s="138" t="s">
        <v>215</v>
      </c>
      <c r="C163" s="139" t="s">
        <v>78</v>
      </c>
      <c r="D163" s="62">
        <v>480.6</v>
      </c>
    </row>
    <row r="164" spans="1:4" ht="9.9499999999999993" customHeight="1">
      <c r="A164" s="42">
        <v>40620</v>
      </c>
      <c r="B164" s="138" t="s">
        <v>216</v>
      </c>
      <c r="C164" s="139" t="s">
        <v>78</v>
      </c>
      <c r="D164" s="62">
        <v>13.1</v>
      </c>
    </row>
    <row r="165" spans="1:4" ht="9.9499999999999993" customHeight="1">
      <c r="A165" s="42">
        <v>40621</v>
      </c>
      <c r="B165" s="138" t="s">
        <v>217</v>
      </c>
      <c r="C165" s="139" t="s">
        <v>78</v>
      </c>
      <c r="D165" s="62">
        <v>71.55</v>
      </c>
    </row>
    <row r="166" spans="1:4" ht="9.9499999999999993" customHeight="1">
      <c r="A166" s="42">
        <v>40625</v>
      </c>
      <c r="B166" s="138" t="s">
        <v>218</v>
      </c>
      <c r="C166" s="139" t="s">
        <v>78</v>
      </c>
      <c r="D166" s="62">
        <v>119.94</v>
      </c>
    </row>
    <row r="167" spans="1:4" ht="9.9499999999999993" customHeight="1">
      <c r="A167" s="42">
        <v>40635</v>
      </c>
      <c r="B167" s="138" t="s">
        <v>219</v>
      </c>
      <c r="C167" s="139" t="s">
        <v>78</v>
      </c>
      <c r="D167" s="62">
        <v>112.64</v>
      </c>
    </row>
    <row r="168" spans="1:4" ht="9.9499999999999993" customHeight="1">
      <c r="A168" s="42">
        <v>40645</v>
      </c>
      <c r="B168" s="138" t="s">
        <v>220</v>
      </c>
      <c r="C168" s="139" t="s">
        <v>78</v>
      </c>
      <c r="D168" s="62">
        <v>140.59</v>
      </c>
    </row>
    <row r="169" spans="1:4" ht="9.9499999999999993" customHeight="1">
      <c r="A169" s="42">
        <v>42498</v>
      </c>
      <c r="B169" s="138" t="s">
        <v>221</v>
      </c>
      <c r="C169" s="139" t="s">
        <v>78</v>
      </c>
      <c r="D169" s="62">
        <v>425.05</v>
      </c>
    </row>
    <row r="170" spans="1:4" ht="9.9499999999999993" customHeight="1">
      <c r="A170" s="41">
        <v>100004</v>
      </c>
      <c r="B170" s="135" t="s">
        <v>222</v>
      </c>
      <c r="C170" s="136"/>
      <c r="D170" s="137"/>
    </row>
    <row r="171" spans="1:4" ht="9.9499999999999993" customHeight="1">
      <c r="A171" s="42">
        <v>41201</v>
      </c>
      <c r="B171" s="138" t="s">
        <v>612</v>
      </c>
      <c r="C171" s="139" t="s">
        <v>223</v>
      </c>
      <c r="D171" s="62">
        <v>96.17</v>
      </c>
    </row>
    <row r="172" spans="1:4" ht="9.9499999999999993" customHeight="1">
      <c r="A172" s="42">
        <v>41202</v>
      </c>
      <c r="B172" s="138" t="s">
        <v>613</v>
      </c>
      <c r="C172" s="139" t="s">
        <v>223</v>
      </c>
      <c r="D172" s="62">
        <v>80.23</v>
      </c>
    </row>
    <row r="173" spans="1:4" ht="9.9499999999999993" customHeight="1">
      <c r="A173" s="42">
        <v>41203</v>
      </c>
      <c r="B173" s="138" t="s">
        <v>614</v>
      </c>
      <c r="C173" s="139" t="s">
        <v>223</v>
      </c>
      <c r="D173" s="62">
        <v>64.540000000000006</v>
      </c>
    </row>
    <row r="174" spans="1:4" ht="9.9499999999999993" customHeight="1">
      <c r="A174" s="42">
        <v>41204</v>
      </c>
      <c r="B174" s="138" t="s">
        <v>615</v>
      </c>
      <c r="C174" s="139" t="s">
        <v>223</v>
      </c>
      <c r="D174" s="62">
        <v>51.72</v>
      </c>
    </row>
    <row r="175" spans="1:4" ht="9.9499999999999993" customHeight="1">
      <c r="A175" s="42">
        <v>41205</v>
      </c>
      <c r="B175" s="138" t="s">
        <v>616</v>
      </c>
      <c r="C175" s="139" t="s">
        <v>223</v>
      </c>
      <c r="D175" s="62">
        <v>98.81</v>
      </c>
    </row>
    <row r="176" spans="1:4" ht="21" customHeight="1">
      <c r="A176" s="42">
        <v>41206</v>
      </c>
      <c r="B176" s="138" t="s">
        <v>617</v>
      </c>
      <c r="C176" s="139" t="s">
        <v>223</v>
      </c>
      <c r="D176" s="62">
        <v>82.64</v>
      </c>
    </row>
    <row r="177" spans="1:4" ht="21" customHeight="1">
      <c r="A177" s="42">
        <v>41207</v>
      </c>
      <c r="B177" s="138" t="s">
        <v>618</v>
      </c>
      <c r="C177" s="139" t="s">
        <v>223</v>
      </c>
      <c r="D177" s="62">
        <v>66.06</v>
      </c>
    </row>
    <row r="178" spans="1:4" ht="9.9499999999999993" customHeight="1">
      <c r="A178" s="42">
        <v>41208</v>
      </c>
      <c r="B178" s="138" t="s">
        <v>619</v>
      </c>
      <c r="C178" s="139" t="s">
        <v>223</v>
      </c>
      <c r="D178" s="62">
        <v>53.35</v>
      </c>
    </row>
    <row r="179" spans="1:4" ht="9.9499999999999993" customHeight="1">
      <c r="A179" s="42">
        <v>41209</v>
      </c>
      <c r="B179" s="138" t="s">
        <v>620</v>
      </c>
      <c r="C179" s="139" t="s">
        <v>223</v>
      </c>
      <c r="D179" s="62">
        <v>75.180000000000007</v>
      </c>
    </row>
    <row r="180" spans="1:4" ht="21" customHeight="1">
      <c r="A180" s="42">
        <v>41210</v>
      </c>
      <c r="B180" s="138" t="s">
        <v>621</v>
      </c>
      <c r="C180" s="139" t="s">
        <v>223</v>
      </c>
      <c r="D180" s="62">
        <v>60.8</v>
      </c>
    </row>
    <row r="181" spans="1:4" ht="21" customHeight="1">
      <c r="A181" s="42">
        <v>41211</v>
      </c>
      <c r="B181" s="138" t="s">
        <v>622</v>
      </c>
      <c r="C181" s="139" t="s">
        <v>223</v>
      </c>
      <c r="D181" s="62">
        <v>49.3</v>
      </c>
    </row>
    <row r="182" spans="1:4" ht="12" customHeight="1">
      <c r="A182" s="42">
        <v>41216</v>
      </c>
      <c r="B182" s="138" t="s">
        <v>623</v>
      </c>
      <c r="C182" s="139" t="s">
        <v>223</v>
      </c>
      <c r="D182" s="62">
        <v>24.86</v>
      </c>
    </row>
    <row r="183" spans="1:4" ht="21" customHeight="1">
      <c r="A183" s="42">
        <v>41217</v>
      </c>
      <c r="B183" s="138" t="s">
        <v>624</v>
      </c>
      <c r="C183" s="139" t="s">
        <v>223</v>
      </c>
      <c r="D183" s="62">
        <v>19.350000000000001</v>
      </c>
    </row>
    <row r="184" spans="1:4" ht="9.9499999999999993" customHeight="1">
      <c r="A184" s="42">
        <v>41218</v>
      </c>
      <c r="B184" s="138" t="s">
        <v>625</v>
      </c>
      <c r="C184" s="139" t="s">
        <v>223</v>
      </c>
      <c r="D184" s="62">
        <v>14.95</v>
      </c>
    </row>
    <row r="185" spans="1:4" ht="9.9499999999999993" customHeight="1">
      <c r="A185" s="42">
        <v>41238</v>
      </c>
      <c r="B185" s="138" t="s">
        <v>626</v>
      </c>
      <c r="C185" s="139" t="s">
        <v>223</v>
      </c>
      <c r="D185" s="62">
        <v>21.68</v>
      </c>
    </row>
    <row r="186" spans="1:4" ht="9.9499999999999993" customHeight="1">
      <c r="A186" s="42">
        <v>41239</v>
      </c>
      <c r="B186" s="138" t="s">
        <v>627</v>
      </c>
      <c r="C186" s="139" t="s">
        <v>223</v>
      </c>
      <c r="D186" s="62">
        <v>13.61</v>
      </c>
    </row>
    <row r="187" spans="1:4" ht="9.9499999999999993" customHeight="1">
      <c r="A187" s="42">
        <v>41285</v>
      </c>
      <c r="B187" s="138" t="s">
        <v>224</v>
      </c>
      <c r="C187" s="139" t="s">
        <v>78</v>
      </c>
      <c r="D187" s="62">
        <v>2.0499999999999998</v>
      </c>
    </row>
    <row r="188" spans="1:4" ht="9.9499999999999993" customHeight="1">
      <c r="A188" s="42">
        <v>41286</v>
      </c>
      <c r="B188" s="138" t="s">
        <v>225</v>
      </c>
      <c r="C188" s="139" t="s">
        <v>223</v>
      </c>
      <c r="D188" s="62">
        <v>58.98</v>
      </c>
    </row>
    <row r="189" spans="1:4" ht="9.9499999999999993" customHeight="1">
      <c r="A189" s="42">
        <v>41287</v>
      </c>
      <c r="B189" s="138" t="s">
        <v>226</v>
      </c>
      <c r="C189" s="139" t="s">
        <v>223</v>
      </c>
      <c r="D189" s="62">
        <v>45.2</v>
      </c>
    </row>
    <row r="190" spans="1:4" ht="9.9499999999999993" customHeight="1">
      <c r="A190" s="42">
        <v>41291</v>
      </c>
      <c r="B190" s="138" t="s">
        <v>227</v>
      </c>
      <c r="C190" s="139" t="s">
        <v>78</v>
      </c>
      <c r="D190" s="62">
        <v>38.01</v>
      </c>
    </row>
    <row r="191" spans="1:4" ht="9.9499999999999993" customHeight="1">
      <c r="A191" s="42">
        <v>41293</v>
      </c>
      <c r="B191" s="138" t="s">
        <v>228</v>
      </c>
      <c r="C191" s="139" t="s">
        <v>73</v>
      </c>
      <c r="D191" s="62">
        <v>5.24</v>
      </c>
    </row>
    <row r="192" spans="1:4" ht="9.9499999999999993" customHeight="1">
      <c r="A192" s="42">
        <v>41294</v>
      </c>
      <c r="B192" s="138" t="s">
        <v>229</v>
      </c>
      <c r="C192" s="139" t="s">
        <v>78</v>
      </c>
      <c r="D192" s="62">
        <v>137.72</v>
      </c>
    </row>
    <row r="193" spans="1:4" ht="9.9499999999999993" customHeight="1">
      <c r="A193" s="42">
        <v>41295</v>
      </c>
      <c r="B193" s="138" t="s">
        <v>230</v>
      </c>
      <c r="C193" s="139" t="s">
        <v>78</v>
      </c>
      <c r="D193" s="62">
        <v>8.8800000000000008</v>
      </c>
    </row>
    <row r="194" spans="1:4" ht="9.9499999999999993" customHeight="1">
      <c r="A194" s="42">
        <v>41296</v>
      </c>
      <c r="B194" s="138" t="s">
        <v>231</v>
      </c>
      <c r="C194" s="139" t="s">
        <v>223</v>
      </c>
      <c r="D194" s="62">
        <v>58.98</v>
      </c>
    </row>
    <row r="195" spans="1:4" ht="9.9499999999999993" customHeight="1">
      <c r="A195" s="42">
        <v>41297</v>
      </c>
      <c r="B195" s="138" t="s">
        <v>232</v>
      </c>
      <c r="C195" s="139" t="s">
        <v>223</v>
      </c>
      <c r="D195" s="62">
        <v>45.2</v>
      </c>
    </row>
    <row r="196" spans="1:4" ht="9.9499999999999993" customHeight="1">
      <c r="A196" s="42">
        <v>41301</v>
      </c>
      <c r="B196" s="138" t="s">
        <v>233</v>
      </c>
      <c r="C196" s="139" t="s">
        <v>78</v>
      </c>
      <c r="D196" s="62">
        <v>142.88</v>
      </c>
    </row>
    <row r="197" spans="1:4" ht="9.9499999999999993" customHeight="1">
      <c r="A197" s="42">
        <v>41302</v>
      </c>
      <c r="B197" s="138" t="s">
        <v>234</v>
      </c>
      <c r="C197" s="139" t="s">
        <v>78</v>
      </c>
      <c r="D197" s="62">
        <v>125.47</v>
      </c>
    </row>
    <row r="198" spans="1:4" ht="9.9499999999999993" customHeight="1">
      <c r="A198" s="42">
        <v>41303</v>
      </c>
      <c r="B198" s="138" t="s">
        <v>235</v>
      </c>
      <c r="C198" s="139" t="s">
        <v>223</v>
      </c>
      <c r="D198" s="62">
        <v>127.83</v>
      </c>
    </row>
    <row r="199" spans="1:4" ht="9.9499999999999993" customHeight="1">
      <c r="A199" s="131" t="s">
        <v>243</v>
      </c>
      <c r="B199" s="40"/>
      <c r="C199" s="60"/>
      <c r="D199" s="61"/>
    </row>
    <row r="200" spans="1:4" ht="9.9499999999999993" customHeight="1">
      <c r="A200" s="132" t="s">
        <v>67</v>
      </c>
      <c r="B200" s="132" t="s">
        <v>68</v>
      </c>
      <c r="C200" s="133" t="s">
        <v>69</v>
      </c>
      <c r="D200" s="134" t="s">
        <v>70</v>
      </c>
    </row>
    <row r="201" spans="1:4" ht="9.9499999999999993" customHeight="1">
      <c r="A201" s="42">
        <v>41304</v>
      </c>
      <c r="B201" s="138" t="s">
        <v>236</v>
      </c>
      <c r="C201" s="139" t="s">
        <v>223</v>
      </c>
      <c r="D201" s="62">
        <v>136.9</v>
      </c>
    </row>
    <row r="202" spans="1:4" ht="9.9499999999999993" customHeight="1">
      <c r="A202" s="42">
        <v>41305</v>
      </c>
      <c r="B202" s="138" t="s">
        <v>237</v>
      </c>
      <c r="C202" s="139" t="s">
        <v>223</v>
      </c>
      <c r="D202" s="62">
        <v>164.88</v>
      </c>
    </row>
    <row r="203" spans="1:4" ht="9.9499999999999993" customHeight="1">
      <c r="A203" s="42">
        <v>41306</v>
      </c>
      <c r="B203" s="138" t="s">
        <v>238</v>
      </c>
      <c r="C203" s="139" t="s">
        <v>223</v>
      </c>
      <c r="D203" s="62">
        <v>175.76</v>
      </c>
    </row>
    <row r="204" spans="1:4" ht="9.9499999999999993" customHeight="1">
      <c r="A204" s="42">
        <v>41307</v>
      </c>
      <c r="B204" s="138" t="s">
        <v>239</v>
      </c>
      <c r="C204" s="139" t="s">
        <v>223</v>
      </c>
      <c r="D204" s="62">
        <v>117.12</v>
      </c>
    </row>
    <row r="205" spans="1:4" ht="9.9499999999999993" customHeight="1">
      <c r="A205" s="42">
        <v>41308</v>
      </c>
      <c r="B205" s="138" t="s">
        <v>240</v>
      </c>
      <c r="C205" s="139" t="s">
        <v>223</v>
      </c>
      <c r="D205" s="62">
        <v>130.77000000000001</v>
      </c>
    </row>
    <row r="206" spans="1:4" ht="9.9499999999999993" customHeight="1">
      <c r="A206" s="42">
        <v>41309</v>
      </c>
      <c r="B206" s="138" t="s">
        <v>241</v>
      </c>
      <c r="C206" s="139" t="s">
        <v>223</v>
      </c>
      <c r="D206" s="62">
        <v>154.51</v>
      </c>
    </row>
    <row r="207" spans="1:4" ht="9.9499999999999993" customHeight="1">
      <c r="A207" s="42">
        <v>41310</v>
      </c>
      <c r="B207" s="138" t="s">
        <v>242</v>
      </c>
      <c r="C207" s="139" t="s">
        <v>223</v>
      </c>
      <c r="D207" s="62">
        <v>168.16</v>
      </c>
    </row>
    <row r="208" spans="1:4" ht="9.9499999999999993" customHeight="1">
      <c r="A208" s="42">
        <v>41311</v>
      </c>
      <c r="B208" s="138" t="s">
        <v>244</v>
      </c>
      <c r="C208" s="139" t="s">
        <v>223</v>
      </c>
      <c r="D208" s="62">
        <v>69.64</v>
      </c>
    </row>
    <row r="209" spans="1:4" ht="9.9499999999999993" customHeight="1">
      <c r="A209" s="42">
        <v>41312</v>
      </c>
      <c r="B209" s="138" t="s">
        <v>245</v>
      </c>
      <c r="C209" s="139" t="s">
        <v>223</v>
      </c>
      <c r="D209" s="62">
        <v>85.13</v>
      </c>
    </row>
    <row r="210" spans="1:4" ht="9.9499999999999993" customHeight="1">
      <c r="A210" s="42">
        <v>41313</v>
      </c>
      <c r="B210" s="138" t="s">
        <v>246</v>
      </c>
      <c r="C210" s="139" t="s">
        <v>223</v>
      </c>
      <c r="D210" s="62">
        <v>47.97</v>
      </c>
    </row>
    <row r="211" spans="1:4" ht="9.9499999999999993" customHeight="1">
      <c r="A211" s="42">
        <v>41314</v>
      </c>
      <c r="B211" s="138" t="s">
        <v>247</v>
      </c>
      <c r="C211" s="139" t="s">
        <v>223</v>
      </c>
      <c r="D211" s="62">
        <v>32.229999999999997</v>
      </c>
    </row>
    <row r="212" spans="1:4" ht="9.9499999999999993" customHeight="1">
      <c r="A212" s="42">
        <v>41315</v>
      </c>
      <c r="B212" s="138" t="s">
        <v>248</v>
      </c>
      <c r="C212" s="139" t="s">
        <v>223</v>
      </c>
      <c r="D212" s="62">
        <v>71.86</v>
      </c>
    </row>
    <row r="213" spans="1:4" ht="9.9499999999999993" customHeight="1">
      <c r="A213" s="42">
        <v>41324</v>
      </c>
      <c r="B213" s="138" t="s">
        <v>628</v>
      </c>
      <c r="C213" s="139" t="s">
        <v>223</v>
      </c>
      <c r="D213" s="62">
        <v>89.82</v>
      </c>
    </row>
    <row r="214" spans="1:4" ht="9.9499999999999993" customHeight="1">
      <c r="A214" s="42">
        <v>41325</v>
      </c>
      <c r="B214" s="138" t="s">
        <v>629</v>
      </c>
      <c r="C214" s="139" t="s">
        <v>223</v>
      </c>
      <c r="D214" s="62">
        <v>63.37</v>
      </c>
    </row>
    <row r="215" spans="1:4" ht="9.9499999999999993" customHeight="1">
      <c r="A215" s="42">
        <v>41326</v>
      </c>
      <c r="B215" s="138" t="s">
        <v>630</v>
      </c>
      <c r="C215" s="139" t="s">
        <v>223</v>
      </c>
      <c r="D215" s="62">
        <v>60.2</v>
      </c>
    </row>
    <row r="216" spans="1:4" ht="9.9499999999999993" customHeight="1">
      <c r="A216" s="42">
        <v>41327</v>
      </c>
      <c r="B216" s="138" t="s">
        <v>631</v>
      </c>
      <c r="C216" s="139" t="s">
        <v>223</v>
      </c>
      <c r="D216" s="62">
        <v>80.510000000000005</v>
      </c>
    </row>
    <row r="217" spans="1:4" ht="9.9499999999999993" customHeight="1">
      <c r="A217" s="42">
        <v>41328</v>
      </c>
      <c r="B217" s="138" t="s">
        <v>632</v>
      </c>
      <c r="C217" s="139" t="s">
        <v>223</v>
      </c>
      <c r="D217" s="62">
        <v>78.59</v>
      </c>
    </row>
    <row r="218" spans="1:4" ht="9.9499999999999993" customHeight="1">
      <c r="A218" s="42">
        <v>41329</v>
      </c>
      <c r="B218" s="138" t="s">
        <v>633</v>
      </c>
      <c r="C218" s="139" t="s">
        <v>223</v>
      </c>
      <c r="D218" s="62">
        <v>105.77</v>
      </c>
    </row>
    <row r="219" spans="1:4" ht="9.9499999999999993" customHeight="1">
      <c r="A219" s="42">
        <v>41330</v>
      </c>
      <c r="B219" s="138" t="s">
        <v>249</v>
      </c>
      <c r="C219" s="139" t="s">
        <v>223</v>
      </c>
      <c r="D219" s="62">
        <v>66.66</v>
      </c>
    </row>
    <row r="220" spans="1:4" ht="9.9499999999999993" customHeight="1">
      <c r="A220" s="42">
        <v>41331</v>
      </c>
      <c r="B220" s="138" t="s">
        <v>250</v>
      </c>
      <c r="C220" s="139" t="s">
        <v>223</v>
      </c>
      <c r="D220" s="62">
        <v>57.38</v>
      </c>
    </row>
    <row r="221" spans="1:4" ht="9.9499999999999993" customHeight="1">
      <c r="A221" s="42">
        <v>41332</v>
      </c>
      <c r="B221" s="138" t="s">
        <v>251</v>
      </c>
      <c r="C221" s="139" t="s">
        <v>223</v>
      </c>
      <c r="D221" s="62">
        <v>26.6</v>
      </c>
    </row>
    <row r="222" spans="1:4" ht="9.9499999999999993" customHeight="1">
      <c r="A222" s="42">
        <v>41333</v>
      </c>
      <c r="B222" s="138" t="s">
        <v>252</v>
      </c>
      <c r="C222" s="139" t="s">
        <v>223</v>
      </c>
      <c r="D222" s="62">
        <v>20.12</v>
      </c>
    </row>
    <row r="223" spans="1:4" ht="9.9499999999999993" customHeight="1">
      <c r="A223" s="42">
        <v>41334</v>
      </c>
      <c r="B223" s="138" t="s">
        <v>253</v>
      </c>
      <c r="C223" s="139" t="s">
        <v>223</v>
      </c>
      <c r="D223" s="62">
        <v>20.75</v>
      </c>
    </row>
    <row r="224" spans="1:4" ht="9.9499999999999993" customHeight="1">
      <c r="A224" s="42">
        <v>41335</v>
      </c>
      <c r="B224" s="138" t="s">
        <v>254</v>
      </c>
      <c r="C224" s="139" t="s">
        <v>223</v>
      </c>
      <c r="D224" s="62">
        <v>14.37</v>
      </c>
    </row>
    <row r="225" spans="1:4" ht="9.9499999999999993" customHeight="1">
      <c r="A225" s="42">
        <v>41336</v>
      </c>
      <c r="B225" s="138" t="s">
        <v>255</v>
      </c>
      <c r="C225" s="139" t="s">
        <v>223</v>
      </c>
      <c r="D225" s="62">
        <v>24.36</v>
      </c>
    </row>
    <row r="226" spans="1:4" ht="9.9499999999999993" customHeight="1">
      <c r="A226" s="42">
        <v>41337</v>
      </c>
      <c r="B226" s="138" t="s">
        <v>256</v>
      </c>
      <c r="C226" s="139" t="s">
        <v>223</v>
      </c>
      <c r="D226" s="62">
        <v>43.56</v>
      </c>
    </row>
    <row r="227" spans="1:4" ht="9.9499999999999993" customHeight="1">
      <c r="A227" s="42">
        <v>41338</v>
      </c>
      <c r="B227" s="138" t="s">
        <v>257</v>
      </c>
      <c r="C227" s="139" t="s">
        <v>223</v>
      </c>
      <c r="D227" s="62">
        <v>139.82</v>
      </c>
    </row>
    <row r="228" spans="1:4" ht="9.9499999999999993" customHeight="1">
      <c r="A228" s="42">
        <v>41339</v>
      </c>
      <c r="B228" s="138" t="s">
        <v>258</v>
      </c>
      <c r="C228" s="139" t="s">
        <v>223</v>
      </c>
      <c r="D228" s="62">
        <v>111.13</v>
      </c>
    </row>
    <row r="229" spans="1:4" ht="9.9499999999999993" customHeight="1">
      <c r="A229" s="42">
        <v>41340</v>
      </c>
      <c r="B229" s="138" t="s">
        <v>259</v>
      </c>
      <c r="C229" s="139" t="s">
        <v>223</v>
      </c>
      <c r="D229" s="62">
        <v>139.82</v>
      </c>
    </row>
    <row r="230" spans="1:4" ht="9.9499999999999993" customHeight="1">
      <c r="A230" s="42">
        <v>41341</v>
      </c>
      <c r="B230" s="138" t="s">
        <v>260</v>
      </c>
      <c r="C230" s="139" t="s">
        <v>223</v>
      </c>
      <c r="D230" s="62">
        <v>111.13</v>
      </c>
    </row>
    <row r="231" spans="1:4" ht="9.9499999999999993" customHeight="1">
      <c r="A231" s="42">
        <v>41345</v>
      </c>
      <c r="B231" s="138" t="s">
        <v>261</v>
      </c>
      <c r="C231" s="139" t="s">
        <v>75</v>
      </c>
      <c r="D231" s="62">
        <v>1698.65</v>
      </c>
    </row>
    <row r="232" spans="1:4" ht="9.9499999999999993" customHeight="1">
      <c r="A232" s="42">
        <v>41346</v>
      </c>
      <c r="B232" s="138" t="s">
        <v>262</v>
      </c>
      <c r="C232" s="139" t="s">
        <v>75</v>
      </c>
      <c r="D232" s="62">
        <v>2058.08</v>
      </c>
    </row>
    <row r="233" spans="1:4" ht="9.9499999999999993" customHeight="1">
      <c r="A233" s="42">
        <v>41347</v>
      </c>
      <c r="B233" s="138" t="s">
        <v>263</v>
      </c>
      <c r="C233" s="139" t="s">
        <v>75</v>
      </c>
      <c r="D233" s="62">
        <v>2408.36</v>
      </c>
    </row>
    <row r="234" spans="1:4" ht="9.9499999999999993" customHeight="1">
      <c r="A234" s="42">
        <v>41350</v>
      </c>
      <c r="B234" s="138" t="s">
        <v>264</v>
      </c>
      <c r="C234" s="139" t="s">
        <v>75</v>
      </c>
      <c r="D234" s="62">
        <v>386.57</v>
      </c>
    </row>
    <row r="235" spans="1:4" ht="9.9499999999999993" customHeight="1">
      <c r="A235" s="42">
        <v>41367</v>
      </c>
      <c r="B235" s="138" t="s">
        <v>265</v>
      </c>
      <c r="C235" s="139" t="s">
        <v>75</v>
      </c>
      <c r="D235" s="62">
        <v>200.47</v>
      </c>
    </row>
    <row r="236" spans="1:4" ht="9.9499999999999993" customHeight="1">
      <c r="A236" s="42">
        <v>41368</v>
      </c>
      <c r="B236" s="138" t="s">
        <v>266</v>
      </c>
      <c r="C236" s="139" t="s">
        <v>75</v>
      </c>
      <c r="D236" s="62">
        <v>237.93</v>
      </c>
    </row>
    <row r="237" spans="1:4" ht="9.9499999999999993" customHeight="1">
      <c r="A237" s="42">
        <v>41369</v>
      </c>
      <c r="B237" s="138" t="s">
        <v>267</v>
      </c>
      <c r="C237" s="139" t="s">
        <v>75</v>
      </c>
      <c r="D237" s="62">
        <v>290.17</v>
      </c>
    </row>
    <row r="238" spans="1:4" ht="9.9499999999999993" customHeight="1">
      <c r="A238" s="42">
        <v>41370</v>
      </c>
      <c r="B238" s="138" t="s">
        <v>268</v>
      </c>
      <c r="C238" s="139" t="s">
        <v>75</v>
      </c>
      <c r="D238" s="62">
        <v>349.32</v>
      </c>
    </row>
    <row r="239" spans="1:4" ht="9.9499999999999993" customHeight="1">
      <c r="A239" s="42">
        <v>41371</v>
      </c>
      <c r="B239" s="138" t="s">
        <v>269</v>
      </c>
      <c r="C239" s="139" t="s">
        <v>75</v>
      </c>
      <c r="D239" s="62">
        <v>404.98</v>
      </c>
    </row>
    <row r="240" spans="1:4" ht="9.9499999999999993" customHeight="1">
      <c r="A240" s="42">
        <v>41372</v>
      </c>
      <c r="B240" s="138" t="s">
        <v>270</v>
      </c>
      <c r="C240" s="139" t="s">
        <v>75</v>
      </c>
      <c r="D240" s="62">
        <v>509.88</v>
      </c>
    </row>
    <row r="241" spans="1:4" ht="9.9499999999999993" customHeight="1">
      <c r="A241" s="42">
        <v>41373</v>
      </c>
      <c r="B241" s="138" t="s">
        <v>271</v>
      </c>
      <c r="C241" s="139" t="s">
        <v>75</v>
      </c>
      <c r="D241" s="62">
        <v>1426.48</v>
      </c>
    </row>
    <row r="242" spans="1:4" ht="9.9499999999999993" customHeight="1">
      <c r="A242" s="42">
        <v>41374</v>
      </c>
      <c r="B242" s="138" t="s">
        <v>272</v>
      </c>
      <c r="C242" s="139" t="s">
        <v>75</v>
      </c>
      <c r="D242" s="62">
        <v>2178.85</v>
      </c>
    </row>
    <row r="243" spans="1:4" ht="9.9499999999999993" customHeight="1">
      <c r="A243" s="42">
        <v>41375</v>
      </c>
      <c r="B243" s="138" t="s">
        <v>273</v>
      </c>
      <c r="C243" s="139" t="s">
        <v>75</v>
      </c>
      <c r="D243" s="62">
        <v>3082.21</v>
      </c>
    </row>
    <row r="244" spans="1:4" ht="9.9499999999999993" customHeight="1">
      <c r="A244" s="42">
        <v>41376</v>
      </c>
      <c r="B244" s="138" t="s">
        <v>274</v>
      </c>
      <c r="C244" s="139" t="s">
        <v>75</v>
      </c>
      <c r="D244" s="62">
        <v>4213.12</v>
      </c>
    </row>
    <row r="245" spans="1:4" ht="9.9499999999999993" customHeight="1">
      <c r="A245" s="42">
        <v>41377</v>
      </c>
      <c r="B245" s="138" t="s">
        <v>275</v>
      </c>
      <c r="C245" s="139" t="s">
        <v>75</v>
      </c>
      <c r="D245" s="62">
        <v>5745.19</v>
      </c>
    </row>
    <row r="246" spans="1:4" ht="9.9499999999999993" customHeight="1">
      <c r="A246" s="42">
        <v>41378</v>
      </c>
      <c r="B246" s="138" t="s">
        <v>276</v>
      </c>
      <c r="C246" s="139" t="s">
        <v>75</v>
      </c>
      <c r="D246" s="62">
        <v>4232.79</v>
      </c>
    </row>
    <row r="247" spans="1:4" ht="12" customHeight="1">
      <c r="A247" s="42">
        <v>41381</v>
      </c>
      <c r="B247" s="138" t="s">
        <v>277</v>
      </c>
      <c r="C247" s="139" t="s">
        <v>75</v>
      </c>
      <c r="D247" s="62">
        <v>5395.07</v>
      </c>
    </row>
    <row r="248" spans="1:4" ht="21" customHeight="1">
      <c r="A248" s="42">
        <v>41385</v>
      </c>
      <c r="B248" s="138" t="s">
        <v>278</v>
      </c>
      <c r="C248" s="139" t="s">
        <v>75</v>
      </c>
      <c r="D248" s="62">
        <v>63.65</v>
      </c>
    </row>
    <row r="249" spans="1:4" ht="9.9499999999999993" customHeight="1">
      <c r="A249" s="42">
        <v>41386</v>
      </c>
      <c r="B249" s="138" t="s">
        <v>279</v>
      </c>
      <c r="C249" s="139" t="s">
        <v>75</v>
      </c>
      <c r="D249" s="62">
        <v>77.36</v>
      </c>
    </row>
    <row r="250" spans="1:4" ht="9.9499999999999993" customHeight="1">
      <c r="A250" s="42">
        <v>41414</v>
      </c>
      <c r="B250" s="138" t="s">
        <v>280</v>
      </c>
      <c r="C250" s="139" t="s">
        <v>223</v>
      </c>
      <c r="D250" s="62">
        <v>110.62</v>
      </c>
    </row>
    <row r="251" spans="1:4" ht="9.9499999999999993" customHeight="1">
      <c r="A251" s="42">
        <v>41415</v>
      </c>
      <c r="B251" s="138" t="s">
        <v>281</v>
      </c>
      <c r="C251" s="139" t="s">
        <v>223</v>
      </c>
      <c r="D251" s="62">
        <v>187.71</v>
      </c>
    </row>
    <row r="252" spans="1:4" ht="9.9499999999999993" customHeight="1">
      <c r="A252" s="42">
        <v>41417</v>
      </c>
      <c r="B252" s="138" t="s">
        <v>282</v>
      </c>
      <c r="C252" s="139" t="s">
        <v>223</v>
      </c>
      <c r="D252" s="62">
        <v>314.48</v>
      </c>
    </row>
    <row r="253" spans="1:4" ht="9.9499999999999993" customHeight="1">
      <c r="A253" s="42">
        <v>41418</v>
      </c>
      <c r="B253" s="138" t="s">
        <v>283</v>
      </c>
      <c r="C253" s="139" t="s">
        <v>223</v>
      </c>
      <c r="D253" s="62">
        <v>463.88</v>
      </c>
    </row>
    <row r="254" spans="1:4" ht="9.9499999999999993" customHeight="1">
      <c r="A254" s="42">
        <v>41419</v>
      </c>
      <c r="B254" s="138" t="s">
        <v>284</v>
      </c>
      <c r="C254" s="139" t="s">
        <v>223</v>
      </c>
      <c r="D254" s="62">
        <v>378.17</v>
      </c>
    </row>
    <row r="255" spans="1:4" ht="9.9499999999999993" customHeight="1">
      <c r="A255" s="42">
        <v>41420</v>
      </c>
      <c r="B255" s="138" t="s">
        <v>285</v>
      </c>
      <c r="C255" s="139" t="s">
        <v>223</v>
      </c>
      <c r="D255" s="62">
        <v>535.63</v>
      </c>
    </row>
    <row r="256" spans="1:4" ht="9.9499999999999993" customHeight="1">
      <c r="A256" s="42">
        <v>41421</v>
      </c>
      <c r="B256" s="138" t="s">
        <v>286</v>
      </c>
      <c r="C256" s="139" t="s">
        <v>223</v>
      </c>
      <c r="D256" s="62">
        <v>186.27</v>
      </c>
    </row>
    <row r="257" spans="1:4" ht="9.9499999999999993" customHeight="1">
      <c r="A257" s="42">
        <v>41422</v>
      </c>
      <c r="B257" s="138" t="s">
        <v>287</v>
      </c>
      <c r="C257" s="139" t="s">
        <v>223</v>
      </c>
      <c r="D257" s="62">
        <v>247.33</v>
      </c>
    </row>
    <row r="258" spans="1:4" ht="9.9499999999999993" customHeight="1">
      <c r="A258" s="42">
        <v>41423</v>
      </c>
      <c r="B258" s="138" t="s">
        <v>288</v>
      </c>
      <c r="C258" s="139" t="s">
        <v>223</v>
      </c>
      <c r="D258" s="62">
        <v>444.44</v>
      </c>
    </row>
    <row r="259" spans="1:4" ht="9.9499999999999993" customHeight="1">
      <c r="A259" s="42">
        <v>41424</v>
      </c>
      <c r="B259" s="138" t="s">
        <v>289</v>
      </c>
      <c r="C259" s="139" t="s">
        <v>223</v>
      </c>
      <c r="D259" s="62">
        <v>613.49</v>
      </c>
    </row>
    <row r="260" spans="1:4" ht="9.9499999999999993" customHeight="1">
      <c r="A260" s="131" t="s">
        <v>293</v>
      </c>
      <c r="B260" s="40"/>
      <c r="C260" s="60"/>
      <c r="D260" s="61"/>
    </row>
    <row r="261" spans="1:4" ht="9.9499999999999993" customHeight="1">
      <c r="A261" s="132" t="s">
        <v>67</v>
      </c>
      <c r="B261" s="132" t="s">
        <v>68</v>
      </c>
      <c r="C261" s="133" t="s">
        <v>69</v>
      </c>
      <c r="D261" s="134" t="s">
        <v>70</v>
      </c>
    </row>
    <row r="262" spans="1:4" ht="9.9499999999999993" customHeight="1">
      <c r="A262" s="42">
        <v>41425</v>
      </c>
      <c r="B262" s="138" t="s">
        <v>290</v>
      </c>
      <c r="C262" s="139" t="s">
        <v>223</v>
      </c>
      <c r="D262" s="62">
        <v>620.33000000000004</v>
      </c>
    </row>
    <row r="263" spans="1:4" ht="9.9499999999999993" customHeight="1">
      <c r="A263" s="42">
        <v>41426</v>
      </c>
      <c r="B263" s="138" t="s">
        <v>291</v>
      </c>
      <c r="C263" s="139" t="s">
        <v>223</v>
      </c>
      <c r="D263" s="62">
        <v>822.86</v>
      </c>
    </row>
    <row r="264" spans="1:4" ht="9.9499999999999993" customHeight="1">
      <c r="A264" s="42">
        <v>41427</v>
      </c>
      <c r="B264" s="138" t="s">
        <v>292</v>
      </c>
      <c r="C264" s="139" t="s">
        <v>223</v>
      </c>
      <c r="D264" s="62">
        <v>813.06</v>
      </c>
    </row>
    <row r="265" spans="1:4" ht="9.9499999999999993" customHeight="1">
      <c r="A265" s="42">
        <v>41428</v>
      </c>
      <c r="B265" s="138" t="s">
        <v>294</v>
      </c>
      <c r="C265" s="139" t="s">
        <v>223</v>
      </c>
      <c r="D265" s="62">
        <v>1050.3599999999999</v>
      </c>
    </row>
    <row r="266" spans="1:4" ht="9.9499999999999993" customHeight="1">
      <c r="A266" s="42">
        <v>41429</v>
      </c>
      <c r="B266" s="138" t="s">
        <v>295</v>
      </c>
      <c r="C266" s="139" t="s">
        <v>223</v>
      </c>
      <c r="D266" s="62">
        <v>1028.93</v>
      </c>
    </row>
    <row r="267" spans="1:4" ht="9.9499999999999993" customHeight="1">
      <c r="A267" s="42">
        <v>41430</v>
      </c>
      <c r="B267" s="138" t="s">
        <v>296</v>
      </c>
      <c r="C267" s="139" t="s">
        <v>223</v>
      </c>
      <c r="D267" s="62">
        <v>1293.6600000000001</v>
      </c>
    </row>
    <row r="268" spans="1:4" ht="9.9499999999999993" customHeight="1">
      <c r="A268" s="42">
        <v>41431</v>
      </c>
      <c r="B268" s="138" t="s">
        <v>297</v>
      </c>
      <c r="C268" s="139" t="s">
        <v>223</v>
      </c>
      <c r="D268" s="62">
        <v>1379.09</v>
      </c>
    </row>
    <row r="269" spans="1:4" ht="9.9499999999999993" customHeight="1">
      <c r="A269" s="42">
        <v>41432</v>
      </c>
      <c r="B269" s="138" t="s">
        <v>298</v>
      </c>
      <c r="C269" s="139" t="s">
        <v>223</v>
      </c>
      <c r="D269" s="62">
        <v>1729.34</v>
      </c>
    </row>
    <row r="270" spans="1:4" ht="9.9499999999999993" customHeight="1">
      <c r="A270" s="42">
        <v>41433</v>
      </c>
      <c r="B270" s="138" t="s">
        <v>299</v>
      </c>
      <c r="C270" s="139" t="s">
        <v>223</v>
      </c>
      <c r="D270" s="62">
        <v>1710.03</v>
      </c>
    </row>
    <row r="271" spans="1:4" ht="9.9499999999999993" customHeight="1">
      <c r="A271" s="42">
        <v>41434</v>
      </c>
      <c r="B271" s="138" t="s">
        <v>300</v>
      </c>
      <c r="C271" s="139" t="s">
        <v>223</v>
      </c>
      <c r="D271" s="62">
        <v>2034.55</v>
      </c>
    </row>
    <row r="272" spans="1:4" ht="9.9499999999999993" customHeight="1">
      <c r="A272" s="42">
        <v>41435</v>
      </c>
      <c r="B272" s="138" t="s">
        <v>301</v>
      </c>
      <c r="C272" s="139" t="s">
        <v>223</v>
      </c>
      <c r="D272" s="62">
        <v>2231.9</v>
      </c>
    </row>
    <row r="273" spans="1:4" ht="9.9499999999999993" customHeight="1">
      <c r="A273" s="42">
        <v>41436</v>
      </c>
      <c r="B273" s="138" t="s">
        <v>302</v>
      </c>
      <c r="C273" s="139" t="s">
        <v>223</v>
      </c>
      <c r="D273" s="62">
        <v>2611.41</v>
      </c>
    </row>
    <row r="274" spans="1:4" ht="9.9499999999999993" customHeight="1">
      <c r="A274" s="42">
        <v>41437</v>
      </c>
      <c r="B274" s="138" t="s">
        <v>303</v>
      </c>
      <c r="C274" s="139" t="s">
        <v>223</v>
      </c>
      <c r="D274" s="62">
        <v>3095.82</v>
      </c>
    </row>
    <row r="275" spans="1:4" ht="9.9499999999999993" customHeight="1">
      <c r="A275" s="42">
        <v>41438</v>
      </c>
      <c r="B275" s="138" t="s">
        <v>304</v>
      </c>
      <c r="C275" s="139" t="s">
        <v>223</v>
      </c>
      <c r="D275" s="62">
        <v>3571.01</v>
      </c>
    </row>
    <row r="276" spans="1:4" ht="9.9499999999999993" customHeight="1">
      <c r="A276" s="42">
        <v>41445</v>
      </c>
      <c r="B276" s="138" t="s">
        <v>305</v>
      </c>
      <c r="C276" s="139" t="s">
        <v>223</v>
      </c>
      <c r="D276" s="62">
        <v>38.770000000000003</v>
      </c>
    </row>
    <row r="277" spans="1:4" ht="9.9499999999999993" customHeight="1">
      <c r="A277" s="42">
        <v>41446</v>
      </c>
      <c r="B277" s="138" t="s">
        <v>306</v>
      </c>
      <c r="C277" s="139" t="s">
        <v>223</v>
      </c>
      <c r="D277" s="62">
        <v>37.950000000000003</v>
      </c>
    </row>
    <row r="278" spans="1:4" ht="9.9499999999999993" customHeight="1">
      <c r="A278" s="42">
        <v>41447</v>
      </c>
      <c r="B278" s="138" t="s">
        <v>307</v>
      </c>
      <c r="C278" s="139" t="s">
        <v>223</v>
      </c>
      <c r="D278" s="62">
        <v>23.14</v>
      </c>
    </row>
    <row r="279" spans="1:4" ht="9.9499999999999993" customHeight="1">
      <c r="A279" s="42">
        <v>41448</v>
      </c>
      <c r="B279" s="138" t="s">
        <v>308</v>
      </c>
      <c r="C279" s="139" t="s">
        <v>223</v>
      </c>
      <c r="D279" s="62">
        <v>56.5</v>
      </c>
    </row>
    <row r="280" spans="1:4" ht="9.9499999999999993" customHeight="1">
      <c r="A280" s="42">
        <v>41449</v>
      </c>
      <c r="B280" s="138" t="s">
        <v>309</v>
      </c>
      <c r="C280" s="139" t="s">
        <v>223</v>
      </c>
      <c r="D280" s="62">
        <v>52.81</v>
      </c>
    </row>
    <row r="281" spans="1:4" ht="9.9499999999999993" customHeight="1">
      <c r="A281" s="42">
        <v>41450</v>
      </c>
      <c r="B281" s="138" t="s">
        <v>310</v>
      </c>
      <c r="C281" s="139" t="s">
        <v>223</v>
      </c>
      <c r="D281" s="62">
        <v>39.590000000000003</v>
      </c>
    </row>
    <row r="282" spans="1:4" ht="9.9499999999999993" customHeight="1">
      <c r="A282" s="42">
        <v>41454</v>
      </c>
      <c r="B282" s="138" t="s">
        <v>311</v>
      </c>
      <c r="C282" s="139" t="s">
        <v>75</v>
      </c>
      <c r="D282" s="62">
        <v>242.22</v>
      </c>
    </row>
    <row r="283" spans="1:4" ht="9.9499999999999993" customHeight="1">
      <c r="A283" s="42">
        <v>41455</v>
      </c>
      <c r="B283" s="138" t="s">
        <v>312</v>
      </c>
      <c r="C283" s="139" t="s">
        <v>75</v>
      </c>
      <c r="D283" s="62">
        <v>297</v>
      </c>
    </row>
    <row r="284" spans="1:4" ht="9.9499999999999993" customHeight="1">
      <c r="A284" s="42">
        <v>41456</v>
      </c>
      <c r="B284" s="138" t="s">
        <v>313</v>
      </c>
      <c r="C284" s="139" t="s">
        <v>75</v>
      </c>
      <c r="D284" s="62">
        <v>75.59</v>
      </c>
    </row>
    <row r="285" spans="1:4" ht="9.9499999999999993" customHeight="1">
      <c r="A285" s="42">
        <v>47022</v>
      </c>
      <c r="B285" s="138" t="s">
        <v>314</v>
      </c>
      <c r="C285" s="139" t="s">
        <v>78</v>
      </c>
      <c r="D285" s="62">
        <v>196.57</v>
      </c>
    </row>
    <row r="286" spans="1:4" ht="9.9499999999999993" customHeight="1">
      <c r="A286" s="42">
        <v>47023</v>
      </c>
      <c r="B286" s="138" t="s">
        <v>315</v>
      </c>
      <c r="C286" s="139" t="s">
        <v>78</v>
      </c>
      <c r="D286" s="62">
        <v>21.43</v>
      </c>
    </row>
    <row r="287" spans="1:4" ht="9.9499999999999993" customHeight="1">
      <c r="A287" s="42">
        <v>47024</v>
      </c>
      <c r="B287" s="138" t="s">
        <v>316</v>
      </c>
      <c r="C287" s="139" t="s">
        <v>78</v>
      </c>
      <c r="D287" s="62">
        <v>21.15</v>
      </c>
    </row>
    <row r="288" spans="1:4" ht="9.9499999999999993" customHeight="1">
      <c r="A288" s="41">
        <v>100005</v>
      </c>
      <c r="B288" s="135" t="s">
        <v>317</v>
      </c>
      <c r="C288" s="136"/>
      <c r="D288" s="137"/>
    </row>
    <row r="289" spans="1:4" ht="9.9499999999999993" customHeight="1">
      <c r="A289" s="42">
        <v>40800</v>
      </c>
      <c r="B289" s="138" t="s">
        <v>318</v>
      </c>
      <c r="C289" s="139" t="s">
        <v>319</v>
      </c>
      <c r="D289" s="62">
        <v>18.91</v>
      </c>
    </row>
    <row r="290" spans="1:4" ht="21" customHeight="1">
      <c r="A290" s="42">
        <v>40804</v>
      </c>
      <c r="B290" s="138" t="s">
        <v>320</v>
      </c>
      <c r="C290" s="139" t="s">
        <v>223</v>
      </c>
      <c r="D290" s="62">
        <v>5.84</v>
      </c>
    </row>
    <row r="291" spans="1:4" ht="9.9499999999999993" customHeight="1">
      <c r="A291" s="42">
        <v>40805</v>
      </c>
      <c r="B291" s="138" t="s">
        <v>321</v>
      </c>
      <c r="C291" s="139" t="s">
        <v>319</v>
      </c>
      <c r="D291" s="62">
        <v>13.02</v>
      </c>
    </row>
    <row r="292" spans="1:4" ht="9.9499999999999993" customHeight="1">
      <c r="A292" s="42">
        <v>40810</v>
      </c>
      <c r="B292" s="138" t="s">
        <v>322</v>
      </c>
      <c r="C292" s="139" t="s">
        <v>319</v>
      </c>
      <c r="D292" s="62">
        <v>604.54999999999995</v>
      </c>
    </row>
    <row r="293" spans="1:4" ht="9.9499999999999993" customHeight="1">
      <c r="A293" s="42">
        <v>40811</v>
      </c>
      <c r="B293" s="138" t="s">
        <v>323</v>
      </c>
      <c r="C293" s="139" t="s">
        <v>223</v>
      </c>
      <c r="D293" s="62">
        <v>660.16</v>
      </c>
    </row>
    <row r="294" spans="1:4" ht="9.9499999999999993" customHeight="1">
      <c r="A294" s="42">
        <v>40865</v>
      </c>
      <c r="B294" s="138" t="s">
        <v>324</v>
      </c>
      <c r="C294" s="139" t="s">
        <v>73</v>
      </c>
      <c r="D294" s="62">
        <v>13.71</v>
      </c>
    </row>
    <row r="295" spans="1:4" ht="9.9499999999999993" customHeight="1">
      <c r="A295" s="42">
        <v>40870</v>
      </c>
      <c r="B295" s="138" t="s">
        <v>325</v>
      </c>
      <c r="C295" s="139" t="s">
        <v>73</v>
      </c>
      <c r="D295" s="62">
        <v>7.64</v>
      </c>
    </row>
    <row r="296" spans="1:4" ht="9.9499999999999993" customHeight="1">
      <c r="A296" s="42">
        <v>40880</v>
      </c>
      <c r="B296" s="138" t="s">
        <v>326</v>
      </c>
      <c r="C296" s="139" t="s">
        <v>73</v>
      </c>
      <c r="D296" s="62">
        <v>0.63</v>
      </c>
    </row>
    <row r="297" spans="1:4" ht="9.9499999999999993" customHeight="1">
      <c r="A297" s="42">
        <v>40885</v>
      </c>
      <c r="B297" s="138" t="s">
        <v>327</v>
      </c>
      <c r="C297" s="139" t="s">
        <v>73</v>
      </c>
      <c r="D297" s="62">
        <v>12.04</v>
      </c>
    </row>
    <row r="298" spans="1:4" ht="9.9499999999999993" customHeight="1">
      <c r="A298" s="42">
        <v>40890</v>
      </c>
      <c r="B298" s="138" t="s">
        <v>328</v>
      </c>
      <c r="C298" s="139" t="s">
        <v>73</v>
      </c>
      <c r="D298" s="62">
        <v>8.0500000000000007</v>
      </c>
    </row>
    <row r="299" spans="1:4" ht="9.9499999999999993" customHeight="1">
      <c r="A299" s="42">
        <v>40895</v>
      </c>
      <c r="B299" s="138" t="s">
        <v>329</v>
      </c>
      <c r="C299" s="139" t="s">
        <v>73</v>
      </c>
      <c r="D299" s="62">
        <v>2.2999999999999998</v>
      </c>
    </row>
    <row r="300" spans="1:4" ht="9.9499999999999993" customHeight="1">
      <c r="A300" s="41">
        <v>117318</v>
      </c>
      <c r="B300" s="135" t="s">
        <v>330</v>
      </c>
      <c r="C300" s="136"/>
      <c r="D300" s="137"/>
    </row>
    <row r="301" spans="1:4" ht="9.9499999999999993" customHeight="1">
      <c r="A301" s="42">
        <v>40814</v>
      </c>
      <c r="B301" s="138" t="s">
        <v>331</v>
      </c>
      <c r="C301" s="139" t="s">
        <v>73</v>
      </c>
      <c r="D301" s="62">
        <v>25.82</v>
      </c>
    </row>
    <row r="302" spans="1:4" ht="9.9499999999999993" customHeight="1">
      <c r="A302" s="42">
        <v>40815</v>
      </c>
      <c r="B302" s="138" t="s">
        <v>332</v>
      </c>
      <c r="C302" s="139" t="s">
        <v>73</v>
      </c>
      <c r="D302" s="62">
        <v>35.19</v>
      </c>
    </row>
    <row r="303" spans="1:4" ht="9.9499999999999993" customHeight="1">
      <c r="A303" s="42">
        <v>40816</v>
      </c>
      <c r="B303" s="138" t="s">
        <v>333</v>
      </c>
      <c r="C303" s="139" t="s">
        <v>73</v>
      </c>
      <c r="D303" s="62">
        <v>15.53</v>
      </c>
    </row>
    <row r="304" spans="1:4" ht="9.9499999999999993" customHeight="1">
      <c r="A304" s="42">
        <v>40817</v>
      </c>
      <c r="B304" s="138" t="s">
        <v>334</v>
      </c>
      <c r="C304" s="139" t="s">
        <v>73</v>
      </c>
      <c r="D304" s="62">
        <v>18.36</v>
      </c>
    </row>
    <row r="305" spans="1:4" ht="9.9499999999999993" customHeight="1">
      <c r="A305" s="42">
        <v>40818</v>
      </c>
      <c r="B305" s="138" t="s">
        <v>335</v>
      </c>
      <c r="C305" s="139" t="s">
        <v>73</v>
      </c>
      <c r="D305" s="62">
        <v>21.17</v>
      </c>
    </row>
    <row r="306" spans="1:4" ht="9.9499999999999993" customHeight="1">
      <c r="A306" s="42">
        <v>40820</v>
      </c>
      <c r="B306" s="43" t="s">
        <v>336</v>
      </c>
      <c r="C306" s="139" t="s">
        <v>73</v>
      </c>
      <c r="D306" s="62">
        <v>66.739999999999995</v>
      </c>
    </row>
    <row r="307" spans="1:4" ht="9.9499999999999993" customHeight="1">
      <c r="A307" s="42">
        <v>40825</v>
      </c>
      <c r="B307" s="138" t="s">
        <v>337</v>
      </c>
      <c r="C307" s="139" t="s">
        <v>73</v>
      </c>
      <c r="D307" s="62">
        <v>121.49</v>
      </c>
    </row>
    <row r="308" spans="1:4" ht="9.9499999999999993" customHeight="1">
      <c r="A308" s="42">
        <v>40830</v>
      </c>
      <c r="B308" s="138" t="s">
        <v>338</v>
      </c>
      <c r="C308" s="139" t="s">
        <v>339</v>
      </c>
      <c r="D308" s="62">
        <v>37.53</v>
      </c>
    </row>
    <row r="309" spans="1:4" ht="9.9499999999999993" customHeight="1">
      <c r="A309" s="42">
        <v>40835</v>
      </c>
      <c r="B309" s="138" t="s">
        <v>340</v>
      </c>
      <c r="C309" s="139" t="s">
        <v>339</v>
      </c>
      <c r="D309" s="62">
        <v>42.69</v>
      </c>
    </row>
    <row r="310" spans="1:4" ht="9.9499999999999993" customHeight="1">
      <c r="A310" s="42">
        <v>40840</v>
      </c>
      <c r="B310" s="138" t="s">
        <v>341</v>
      </c>
      <c r="C310" s="139" t="s">
        <v>339</v>
      </c>
      <c r="D310" s="62">
        <v>109.8</v>
      </c>
    </row>
    <row r="311" spans="1:4" ht="12" customHeight="1">
      <c r="A311" s="42">
        <v>40845</v>
      </c>
      <c r="B311" s="138" t="s">
        <v>342</v>
      </c>
      <c r="C311" s="139" t="s">
        <v>339</v>
      </c>
      <c r="D311" s="62">
        <v>112.08</v>
      </c>
    </row>
    <row r="312" spans="1:4" ht="21" customHeight="1">
      <c r="A312" s="41">
        <v>117947</v>
      </c>
      <c r="B312" s="135" t="s">
        <v>343</v>
      </c>
      <c r="C312" s="136"/>
      <c r="D312" s="137"/>
    </row>
    <row r="313" spans="1:4" ht="9.9499999999999993" customHeight="1">
      <c r="A313" s="42">
        <v>40850</v>
      </c>
      <c r="B313" s="138" t="s">
        <v>344</v>
      </c>
      <c r="C313" s="139" t="s">
        <v>73</v>
      </c>
      <c r="D313" s="62">
        <v>486.7</v>
      </c>
    </row>
    <row r="314" spans="1:4" ht="9.9499999999999993" customHeight="1">
      <c r="A314" s="42">
        <v>40851</v>
      </c>
      <c r="B314" s="138" t="s">
        <v>345</v>
      </c>
      <c r="C314" s="139" t="s">
        <v>73</v>
      </c>
      <c r="D314" s="62">
        <v>616.41999999999996</v>
      </c>
    </row>
    <row r="315" spans="1:4" ht="9.9499999999999993" customHeight="1">
      <c r="A315" s="42">
        <v>40853</v>
      </c>
      <c r="B315" s="138" t="s">
        <v>346</v>
      </c>
      <c r="C315" s="139" t="s">
        <v>73</v>
      </c>
      <c r="D315" s="62">
        <v>827.37</v>
      </c>
    </row>
    <row r="316" spans="1:4" ht="9.9499999999999993" customHeight="1">
      <c r="A316" s="42">
        <v>40855</v>
      </c>
      <c r="B316" s="138" t="s">
        <v>347</v>
      </c>
      <c r="C316" s="139" t="s">
        <v>73</v>
      </c>
      <c r="D316" s="62">
        <v>676.69</v>
      </c>
    </row>
    <row r="317" spans="1:4" ht="9.9499999999999993" customHeight="1">
      <c r="A317" s="42">
        <v>40856</v>
      </c>
      <c r="B317" s="138" t="s">
        <v>348</v>
      </c>
      <c r="C317" s="139" t="s">
        <v>73</v>
      </c>
      <c r="D317" s="62">
        <v>1477.2</v>
      </c>
    </row>
    <row r="318" spans="1:4" ht="9.9499999999999993" customHeight="1">
      <c r="A318" s="41">
        <v>100008</v>
      </c>
      <c r="B318" s="135" t="s">
        <v>349</v>
      </c>
      <c r="C318" s="136"/>
      <c r="D318" s="137"/>
    </row>
    <row r="319" spans="1:4" ht="9.9499999999999993" customHeight="1">
      <c r="A319" s="42">
        <v>41800</v>
      </c>
      <c r="B319" s="138" t="s">
        <v>350</v>
      </c>
      <c r="C319" s="139" t="s">
        <v>319</v>
      </c>
      <c r="D319" s="62">
        <v>72.33</v>
      </c>
    </row>
    <row r="320" spans="1:4" ht="9.9499999999999993" customHeight="1">
      <c r="A320" s="42">
        <v>41806</v>
      </c>
      <c r="B320" s="138" t="s">
        <v>351</v>
      </c>
      <c r="C320" s="139" t="s">
        <v>223</v>
      </c>
      <c r="D320" s="62">
        <v>458.93</v>
      </c>
    </row>
    <row r="321" spans="1:4" ht="9.9499999999999993" customHeight="1">
      <c r="A321" s="42">
        <v>41811</v>
      </c>
      <c r="B321" s="138" t="s">
        <v>352</v>
      </c>
      <c r="C321" s="139" t="s">
        <v>223</v>
      </c>
      <c r="D321" s="62">
        <v>723.96</v>
      </c>
    </row>
    <row r="322" spans="1:4" ht="9.9499999999999993" customHeight="1">
      <c r="A322" s="42">
        <v>41816</v>
      </c>
      <c r="B322" s="138" t="s">
        <v>353</v>
      </c>
      <c r="C322" s="139" t="s">
        <v>223</v>
      </c>
      <c r="D322" s="62">
        <v>991.79</v>
      </c>
    </row>
    <row r="323" spans="1:4" ht="9.9499999999999993" customHeight="1">
      <c r="A323" s="42">
        <v>41821</v>
      </c>
      <c r="B323" s="138" t="s">
        <v>354</v>
      </c>
      <c r="C323" s="139" t="s">
        <v>223</v>
      </c>
      <c r="D323" s="62">
        <v>1199.82</v>
      </c>
    </row>
    <row r="324" spans="1:4" ht="9.9499999999999993" customHeight="1">
      <c r="A324" s="131" t="s">
        <v>358</v>
      </c>
      <c r="B324" s="40"/>
      <c r="C324" s="60"/>
      <c r="D324" s="61"/>
    </row>
    <row r="325" spans="1:4" ht="9.9499999999999993" customHeight="1">
      <c r="A325" s="132" t="s">
        <v>67</v>
      </c>
      <c r="B325" s="132" t="s">
        <v>68</v>
      </c>
      <c r="C325" s="133" t="s">
        <v>69</v>
      </c>
      <c r="D325" s="134" t="s">
        <v>70</v>
      </c>
    </row>
    <row r="326" spans="1:4" ht="9.9499999999999993" customHeight="1">
      <c r="A326" s="42">
        <v>41826</v>
      </c>
      <c r="B326" s="138" t="s">
        <v>355</v>
      </c>
      <c r="C326" s="139" t="s">
        <v>223</v>
      </c>
      <c r="D326" s="62">
        <v>1955.05</v>
      </c>
    </row>
    <row r="327" spans="1:4" ht="9.9499999999999993" customHeight="1">
      <c r="A327" s="42">
        <v>41831</v>
      </c>
      <c r="B327" s="138" t="s">
        <v>356</v>
      </c>
      <c r="C327" s="139" t="s">
        <v>223</v>
      </c>
      <c r="D327" s="62">
        <v>1935.32</v>
      </c>
    </row>
    <row r="328" spans="1:4" ht="9.9499999999999993" customHeight="1">
      <c r="A328" s="42">
        <v>41836</v>
      </c>
      <c r="B328" s="138" t="s">
        <v>357</v>
      </c>
      <c r="C328" s="139" t="s">
        <v>223</v>
      </c>
      <c r="D328" s="62">
        <v>1402.51</v>
      </c>
    </row>
    <row r="329" spans="1:4" ht="9.9499999999999993" customHeight="1">
      <c r="A329" s="42">
        <v>41841</v>
      </c>
      <c r="B329" s="138" t="s">
        <v>359</v>
      </c>
      <c r="C329" s="139" t="s">
        <v>223</v>
      </c>
      <c r="D329" s="62">
        <v>2850.71</v>
      </c>
    </row>
    <row r="330" spans="1:4" ht="9.9499999999999993" customHeight="1">
      <c r="A330" s="42">
        <v>41846</v>
      </c>
      <c r="B330" s="138" t="s">
        <v>360</v>
      </c>
      <c r="C330" s="139" t="s">
        <v>75</v>
      </c>
      <c r="D330" s="62">
        <v>802.31</v>
      </c>
    </row>
    <row r="331" spans="1:4" ht="9.9499999999999993" customHeight="1">
      <c r="A331" s="42">
        <v>41851</v>
      </c>
      <c r="B331" s="138" t="s">
        <v>361</v>
      </c>
      <c r="C331" s="139" t="s">
        <v>75</v>
      </c>
      <c r="D331" s="62">
        <v>904.99</v>
      </c>
    </row>
    <row r="332" spans="1:4" ht="9.9499999999999993" customHeight="1">
      <c r="A332" s="42">
        <v>41856</v>
      </c>
      <c r="B332" s="138" t="s">
        <v>362</v>
      </c>
      <c r="C332" s="139" t="s">
        <v>75</v>
      </c>
      <c r="D332" s="62">
        <v>1295.52</v>
      </c>
    </row>
    <row r="333" spans="1:4" ht="9.9499999999999993" customHeight="1">
      <c r="A333" s="42">
        <v>41861</v>
      </c>
      <c r="B333" s="138" t="s">
        <v>363</v>
      </c>
      <c r="C333" s="139" t="s">
        <v>75</v>
      </c>
      <c r="D333" s="62">
        <v>1717.47</v>
      </c>
    </row>
    <row r="334" spans="1:4" ht="9.9499999999999993" customHeight="1">
      <c r="A334" s="42">
        <v>41866</v>
      </c>
      <c r="B334" s="138" t="s">
        <v>364</v>
      </c>
      <c r="C334" s="139" t="s">
        <v>75</v>
      </c>
      <c r="D334" s="62">
        <v>3198.28</v>
      </c>
    </row>
    <row r="335" spans="1:4" ht="9.9499999999999993" customHeight="1">
      <c r="A335" s="42">
        <v>41871</v>
      </c>
      <c r="B335" s="138" t="s">
        <v>365</v>
      </c>
      <c r="C335" s="139" t="s">
        <v>75</v>
      </c>
      <c r="D335" s="62">
        <v>1260.57</v>
      </c>
    </row>
    <row r="336" spans="1:4" ht="9.9499999999999993" customHeight="1">
      <c r="A336" s="42">
        <v>41876</v>
      </c>
      <c r="B336" s="138" t="s">
        <v>366</v>
      </c>
      <c r="C336" s="139" t="s">
        <v>75</v>
      </c>
      <c r="D336" s="62">
        <v>1866.34</v>
      </c>
    </row>
    <row r="337" spans="1:4" ht="9.9499999999999993" customHeight="1">
      <c r="A337" s="42">
        <v>41881</v>
      </c>
      <c r="B337" s="138" t="s">
        <v>367</v>
      </c>
      <c r="C337" s="139" t="s">
        <v>75</v>
      </c>
      <c r="D337" s="62">
        <v>2420.98</v>
      </c>
    </row>
    <row r="338" spans="1:4" ht="9.9499999999999993" customHeight="1">
      <c r="A338" s="42">
        <v>47018</v>
      </c>
      <c r="B338" s="138" t="s">
        <v>368</v>
      </c>
      <c r="C338" s="139" t="s">
        <v>78</v>
      </c>
      <c r="D338" s="62">
        <v>539.30999999999995</v>
      </c>
    </row>
    <row r="339" spans="1:4" ht="9.9499999999999993" customHeight="1">
      <c r="A339" s="42">
        <v>47020</v>
      </c>
      <c r="B339" s="138" t="s">
        <v>369</v>
      </c>
      <c r="C339" s="139" t="s">
        <v>73</v>
      </c>
      <c r="D339" s="62">
        <v>72.28</v>
      </c>
    </row>
    <row r="340" spans="1:4" ht="9.9499999999999993" customHeight="1">
      <c r="A340" s="42">
        <v>47021</v>
      </c>
      <c r="B340" s="138" t="s">
        <v>370</v>
      </c>
      <c r="C340" s="139" t="s">
        <v>319</v>
      </c>
      <c r="D340" s="62">
        <v>3.7</v>
      </c>
    </row>
    <row r="341" spans="1:4" ht="9.9499999999999993" customHeight="1">
      <c r="A341" s="41">
        <v>100011</v>
      </c>
      <c r="B341" s="135" t="s">
        <v>371</v>
      </c>
      <c r="C341" s="136"/>
      <c r="D341" s="137"/>
    </row>
    <row r="342" spans="1:4" ht="9.9499999999999993" customHeight="1">
      <c r="A342" s="42">
        <v>42800</v>
      </c>
      <c r="B342" s="138" t="s">
        <v>372</v>
      </c>
      <c r="C342" s="139" t="s">
        <v>78</v>
      </c>
      <c r="D342" s="62">
        <v>788.8</v>
      </c>
    </row>
    <row r="343" spans="1:4" ht="9.9499999999999993" customHeight="1">
      <c r="A343" s="42">
        <v>42805</v>
      </c>
      <c r="B343" s="138" t="s">
        <v>373</v>
      </c>
      <c r="C343" s="139" t="s">
        <v>78</v>
      </c>
      <c r="D343" s="62">
        <v>1031.23</v>
      </c>
    </row>
    <row r="344" spans="1:4" ht="9.9499999999999993" customHeight="1">
      <c r="A344" s="42">
        <v>42810</v>
      </c>
      <c r="B344" s="138" t="s">
        <v>374</v>
      </c>
      <c r="C344" s="139" t="s">
        <v>78</v>
      </c>
      <c r="D344" s="62">
        <v>1801.11</v>
      </c>
    </row>
    <row r="345" spans="1:4" ht="9.9499999999999993" customHeight="1">
      <c r="A345" s="42">
        <v>42816</v>
      </c>
      <c r="B345" s="138" t="s">
        <v>375</v>
      </c>
      <c r="C345" s="139" t="s">
        <v>78</v>
      </c>
      <c r="D345" s="62">
        <v>390.56</v>
      </c>
    </row>
    <row r="346" spans="1:4" ht="9.9499999999999993" customHeight="1">
      <c r="A346" s="42">
        <v>42820</v>
      </c>
      <c r="B346" s="138" t="s">
        <v>376</v>
      </c>
      <c r="C346" s="139" t="s">
        <v>78</v>
      </c>
      <c r="D346" s="62">
        <v>228.58</v>
      </c>
    </row>
    <row r="347" spans="1:4" ht="9.9499999999999993" customHeight="1">
      <c r="A347" s="42">
        <v>42825</v>
      </c>
      <c r="B347" s="138" t="s">
        <v>377</v>
      </c>
      <c r="C347" s="139" t="s">
        <v>78</v>
      </c>
      <c r="D347" s="62">
        <v>769.42</v>
      </c>
    </row>
    <row r="348" spans="1:4" ht="9.9499999999999993" customHeight="1">
      <c r="A348" s="42">
        <v>42831</v>
      </c>
      <c r="B348" s="138" t="s">
        <v>378</v>
      </c>
      <c r="C348" s="139" t="s">
        <v>78</v>
      </c>
      <c r="D348" s="62">
        <v>458.2</v>
      </c>
    </row>
    <row r="349" spans="1:4" ht="9.9499999999999993" customHeight="1">
      <c r="A349" s="42">
        <v>42836</v>
      </c>
      <c r="B349" s="138" t="s">
        <v>379</v>
      </c>
      <c r="C349" s="139" t="s">
        <v>78</v>
      </c>
      <c r="D349" s="62">
        <v>516.27</v>
      </c>
    </row>
    <row r="350" spans="1:4" ht="9.9499999999999993" customHeight="1">
      <c r="A350" s="42">
        <v>42838</v>
      </c>
      <c r="B350" s="138" t="s">
        <v>380</v>
      </c>
      <c r="C350" s="139" t="s">
        <v>78</v>
      </c>
      <c r="D350" s="62">
        <v>544.53</v>
      </c>
    </row>
    <row r="351" spans="1:4" ht="9.9499999999999993" customHeight="1">
      <c r="A351" s="42">
        <v>42841</v>
      </c>
      <c r="B351" s="138" t="s">
        <v>381</v>
      </c>
      <c r="C351" s="139" t="s">
        <v>78</v>
      </c>
      <c r="D351" s="62">
        <v>393.04</v>
      </c>
    </row>
    <row r="352" spans="1:4" ht="9.9499999999999993" customHeight="1">
      <c r="A352" s="42">
        <v>42845</v>
      </c>
      <c r="B352" s="138" t="s">
        <v>382</v>
      </c>
      <c r="C352" s="139" t="s">
        <v>78</v>
      </c>
      <c r="D352" s="62">
        <v>227.25</v>
      </c>
    </row>
    <row r="353" spans="1:4" ht="9.9499999999999993" customHeight="1">
      <c r="A353" s="42">
        <v>42850</v>
      </c>
      <c r="B353" s="138" t="s">
        <v>383</v>
      </c>
      <c r="C353" s="139" t="s">
        <v>78</v>
      </c>
      <c r="D353" s="62">
        <v>148.66999999999999</v>
      </c>
    </row>
    <row r="354" spans="1:4" ht="9.9499999999999993" customHeight="1">
      <c r="A354" s="42">
        <v>42856</v>
      </c>
      <c r="B354" s="138" t="s">
        <v>384</v>
      </c>
      <c r="C354" s="139" t="s">
        <v>78</v>
      </c>
      <c r="D354" s="62">
        <v>313.27999999999997</v>
      </c>
    </row>
    <row r="355" spans="1:4" ht="9.9499999999999993" customHeight="1">
      <c r="A355" s="42">
        <v>42860</v>
      </c>
      <c r="B355" s="138" t="s">
        <v>385</v>
      </c>
      <c r="C355" s="139" t="s">
        <v>386</v>
      </c>
      <c r="D355" s="62">
        <v>5.13</v>
      </c>
    </row>
    <row r="356" spans="1:4" ht="9.9499999999999993" customHeight="1">
      <c r="A356" s="42">
        <v>47027</v>
      </c>
      <c r="B356" s="138" t="s">
        <v>387</v>
      </c>
      <c r="C356" s="139" t="s">
        <v>78</v>
      </c>
      <c r="D356" s="62">
        <v>69.86</v>
      </c>
    </row>
    <row r="357" spans="1:4" ht="9.9499999999999993" customHeight="1">
      <c r="A357" s="41">
        <v>100012</v>
      </c>
      <c r="B357" s="135" t="s">
        <v>388</v>
      </c>
      <c r="C357" s="136"/>
      <c r="D357" s="137"/>
    </row>
    <row r="358" spans="1:4" ht="9.9499999999999993" customHeight="1">
      <c r="A358" s="42">
        <v>40466</v>
      </c>
      <c r="B358" s="138" t="s">
        <v>389</v>
      </c>
      <c r="C358" s="139" t="s">
        <v>78</v>
      </c>
      <c r="D358" s="62">
        <v>180.2</v>
      </c>
    </row>
    <row r="359" spans="1:4" ht="9.9499999999999993" customHeight="1">
      <c r="A359" s="42">
        <v>42400</v>
      </c>
      <c r="B359" s="138" t="s">
        <v>390</v>
      </c>
      <c r="C359" s="139" t="s">
        <v>78</v>
      </c>
      <c r="D359" s="62">
        <v>302.05</v>
      </c>
    </row>
    <row r="360" spans="1:4" ht="9.9499999999999993" customHeight="1">
      <c r="A360" s="42">
        <v>42406</v>
      </c>
      <c r="B360" s="138" t="s">
        <v>391</v>
      </c>
      <c r="C360" s="139" t="s">
        <v>78</v>
      </c>
      <c r="D360" s="62">
        <v>288.77</v>
      </c>
    </row>
    <row r="361" spans="1:4" ht="9.9499999999999993" customHeight="1">
      <c r="A361" s="42">
        <v>42410</v>
      </c>
      <c r="B361" s="138" t="s">
        <v>392</v>
      </c>
      <c r="C361" s="139" t="s">
        <v>393</v>
      </c>
      <c r="D361" s="62">
        <v>1945.97</v>
      </c>
    </row>
    <row r="362" spans="1:4" ht="9.9499999999999993" customHeight="1">
      <c r="A362" s="42">
        <v>42411</v>
      </c>
      <c r="B362" s="138" t="s">
        <v>394</v>
      </c>
      <c r="C362" s="139" t="s">
        <v>393</v>
      </c>
      <c r="D362" s="62">
        <v>770.3</v>
      </c>
    </row>
    <row r="363" spans="1:4" ht="9.9499999999999993" customHeight="1">
      <c r="A363" s="42">
        <v>42415</v>
      </c>
      <c r="B363" s="138" t="s">
        <v>395</v>
      </c>
      <c r="C363" s="139" t="s">
        <v>393</v>
      </c>
      <c r="D363" s="62">
        <v>479.86</v>
      </c>
    </row>
    <row r="364" spans="1:4" ht="9.9499999999999993" customHeight="1">
      <c r="A364" s="42">
        <v>42420</v>
      </c>
      <c r="B364" s="138" t="s">
        <v>396</v>
      </c>
      <c r="C364" s="139" t="s">
        <v>73</v>
      </c>
      <c r="D364" s="62">
        <v>1.06</v>
      </c>
    </row>
    <row r="365" spans="1:4" ht="9.9499999999999993" customHeight="1">
      <c r="A365" s="42">
        <v>42425</v>
      </c>
      <c r="B365" s="138" t="s">
        <v>397</v>
      </c>
      <c r="C365" s="139" t="s">
        <v>319</v>
      </c>
      <c r="D365" s="62">
        <v>0.73</v>
      </c>
    </row>
    <row r="366" spans="1:4" ht="9.9499999999999993" customHeight="1">
      <c r="A366" s="42">
        <v>42430</v>
      </c>
      <c r="B366" s="138" t="s">
        <v>398</v>
      </c>
      <c r="C366" s="139" t="s">
        <v>319</v>
      </c>
      <c r="D366" s="62">
        <v>1.29</v>
      </c>
    </row>
    <row r="367" spans="1:4" ht="9.9499999999999993" customHeight="1">
      <c r="A367" s="42">
        <v>42435</v>
      </c>
      <c r="B367" s="138" t="s">
        <v>399</v>
      </c>
      <c r="C367" s="139" t="s">
        <v>319</v>
      </c>
      <c r="D367" s="62">
        <v>1.7</v>
      </c>
    </row>
    <row r="368" spans="1:4" ht="9.9499999999999993" customHeight="1">
      <c r="A368" s="42">
        <v>42440</v>
      </c>
      <c r="B368" s="138" t="s">
        <v>400</v>
      </c>
      <c r="C368" s="139" t="s">
        <v>319</v>
      </c>
      <c r="D368" s="62">
        <v>7.92</v>
      </c>
    </row>
    <row r="369" spans="1:4" ht="9.9499999999999993" customHeight="1">
      <c r="A369" s="42">
        <v>42442</v>
      </c>
      <c r="B369" s="138" t="s">
        <v>401</v>
      </c>
      <c r="C369" s="139" t="s">
        <v>78</v>
      </c>
      <c r="D369" s="62">
        <v>7991.4</v>
      </c>
    </row>
    <row r="370" spans="1:4" ht="9.9499999999999993" customHeight="1">
      <c r="A370" s="42">
        <v>42445</v>
      </c>
      <c r="B370" s="138" t="s">
        <v>402</v>
      </c>
      <c r="C370" s="139" t="s">
        <v>78</v>
      </c>
      <c r="D370" s="62">
        <v>62.72</v>
      </c>
    </row>
    <row r="371" spans="1:4" ht="9.9499999999999993" customHeight="1">
      <c r="A371" s="42">
        <v>42450</v>
      </c>
      <c r="B371" s="138" t="s">
        <v>403</v>
      </c>
      <c r="C371" s="139" t="s">
        <v>78</v>
      </c>
      <c r="D371" s="62">
        <v>53.06</v>
      </c>
    </row>
    <row r="372" spans="1:4" ht="9.9499999999999993" customHeight="1">
      <c r="A372" s="42">
        <v>42455</v>
      </c>
      <c r="B372" s="138" t="s">
        <v>404</v>
      </c>
      <c r="C372" s="139" t="s">
        <v>78</v>
      </c>
      <c r="D372" s="62">
        <v>11.36</v>
      </c>
    </row>
    <row r="373" spans="1:4" ht="9.9499999999999993" customHeight="1">
      <c r="A373" s="42">
        <v>42460</v>
      </c>
      <c r="B373" s="138" t="s">
        <v>405</v>
      </c>
      <c r="C373" s="139" t="s">
        <v>78</v>
      </c>
      <c r="D373" s="62">
        <v>107.22</v>
      </c>
    </row>
    <row r="374" spans="1:4" ht="9.9499999999999993" customHeight="1">
      <c r="A374" s="42">
        <v>42465</v>
      </c>
      <c r="B374" s="138" t="s">
        <v>406</v>
      </c>
      <c r="C374" s="139" t="s">
        <v>78</v>
      </c>
      <c r="D374" s="62">
        <v>35.43</v>
      </c>
    </row>
    <row r="375" spans="1:4" ht="9.9499999999999993" customHeight="1">
      <c r="A375" s="42">
        <v>42471</v>
      </c>
      <c r="B375" s="138" t="s">
        <v>407</v>
      </c>
      <c r="C375" s="139" t="s">
        <v>223</v>
      </c>
      <c r="D375" s="62">
        <v>272.48</v>
      </c>
    </row>
    <row r="376" spans="1:4" ht="12" customHeight="1">
      <c r="A376" s="42">
        <v>42476</v>
      </c>
      <c r="B376" s="138" t="s">
        <v>634</v>
      </c>
      <c r="C376" s="139" t="s">
        <v>78</v>
      </c>
      <c r="D376" s="62">
        <v>846</v>
      </c>
    </row>
    <row r="377" spans="1:4" ht="21" customHeight="1">
      <c r="A377" s="42">
        <v>42480</v>
      </c>
      <c r="B377" s="138" t="s">
        <v>408</v>
      </c>
      <c r="C377" s="139" t="s">
        <v>73</v>
      </c>
      <c r="D377" s="62">
        <v>4.25</v>
      </c>
    </row>
    <row r="378" spans="1:4" ht="9.9499999999999993" customHeight="1">
      <c r="A378" s="42">
        <v>42486</v>
      </c>
      <c r="B378" s="138" t="s">
        <v>409</v>
      </c>
      <c r="C378" s="139" t="s">
        <v>410</v>
      </c>
      <c r="D378" s="62">
        <v>4.3099999999999996</v>
      </c>
    </row>
    <row r="379" spans="1:4" ht="21" customHeight="1">
      <c r="A379" s="42">
        <v>42491</v>
      </c>
      <c r="B379" s="138" t="s">
        <v>411</v>
      </c>
      <c r="C379" s="139" t="s">
        <v>78</v>
      </c>
      <c r="D379" s="62">
        <v>196.49</v>
      </c>
    </row>
    <row r="380" spans="1:4" ht="9.9499999999999993" customHeight="1">
      <c r="A380" s="42">
        <v>42496</v>
      </c>
      <c r="B380" s="138" t="s">
        <v>412</v>
      </c>
      <c r="C380" s="139" t="s">
        <v>78</v>
      </c>
      <c r="D380" s="62">
        <v>426.48</v>
      </c>
    </row>
    <row r="381" spans="1:4" ht="9.9499999999999993" customHeight="1">
      <c r="A381" s="41">
        <v>100015</v>
      </c>
      <c r="B381" s="135" t="s">
        <v>413</v>
      </c>
      <c r="C381" s="136"/>
      <c r="D381" s="137"/>
    </row>
    <row r="382" spans="1:4" ht="9.9499999999999993" customHeight="1">
      <c r="A382" s="42">
        <v>44001</v>
      </c>
      <c r="B382" s="138" t="s">
        <v>414</v>
      </c>
      <c r="C382" s="139" t="s">
        <v>73</v>
      </c>
      <c r="D382" s="62">
        <v>0.27</v>
      </c>
    </row>
    <row r="383" spans="1:4" ht="9.9499999999999993" customHeight="1">
      <c r="A383" s="42">
        <v>44010</v>
      </c>
      <c r="B383" s="138" t="s">
        <v>415</v>
      </c>
      <c r="C383" s="139" t="s">
        <v>78</v>
      </c>
      <c r="D383" s="62">
        <v>2.9</v>
      </c>
    </row>
    <row r="384" spans="1:4" ht="9.9499999999999993" customHeight="1">
      <c r="A384" s="42">
        <v>44011</v>
      </c>
      <c r="B384" s="138" t="s">
        <v>416</v>
      </c>
      <c r="C384" s="139" t="s">
        <v>80</v>
      </c>
      <c r="D384" s="62">
        <v>3.66</v>
      </c>
    </row>
    <row r="385" spans="1:4" ht="9.9499999999999993" customHeight="1">
      <c r="A385" s="42">
        <v>44020</v>
      </c>
      <c r="B385" s="138" t="s">
        <v>417</v>
      </c>
      <c r="C385" s="139" t="s">
        <v>78</v>
      </c>
      <c r="D385" s="62">
        <v>4.5999999999999996</v>
      </c>
    </row>
    <row r="386" spans="1:4" ht="9.9499999999999993" customHeight="1">
      <c r="A386" s="42">
        <v>44021</v>
      </c>
      <c r="B386" s="138" t="s">
        <v>418</v>
      </c>
      <c r="C386" s="139" t="s">
        <v>80</v>
      </c>
      <c r="D386" s="62">
        <v>3.12</v>
      </c>
    </row>
    <row r="387" spans="1:4" ht="9.9499999999999993" customHeight="1">
      <c r="A387" s="42">
        <v>44050</v>
      </c>
      <c r="B387" s="138" t="s">
        <v>419</v>
      </c>
      <c r="C387" s="139" t="s">
        <v>78</v>
      </c>
      <c r="D387" s="62">
        <v>5.74</v>
      </c>
    </row>
    <row r="388" spans="1:4" ht="9.9499999999999993" customHeight="1">
      <c r="A388" s="42">
        <v>44051</v>
      </c>
      <c r="B388" s="138" t="s">
        <v>420</v>
      </c>
      <c r="C388" s="139" t="s">
        <v>78</v>
      </c>
      <c r="D388" s="62">
        <v>6.33</v>
      </c>
    </row>
    <row r="389" spans="1:4" ht="9.9499999999999993" customHeight="1">
      <c r="A389" s="131" t="s">
        <v>424</v>
      </c>
      <c r="B389" s="40"/>
      <c r="C389" s="60"/>
      <c r="D389" s="61"/>
    </row>
    <row r="390" spans="1:4" ht="9.9499999999999993" customHeight="1">
      <c r="A390" s="132" t="s">
        <v>67</v>
      </c>
      <c r="B390" s="132" t="s">
        <v>68</v>
      </c>
      <c r="C390" s="133" t="s">
        <v>69</v>
      </c>
      <c r="D390" s="134" t="s">
        <v>70</v>
      </c>
    </row>
    <row r="391" spans="1:4" ht="9.9499999999999993" customHeight="1">
      <c r="A391" s="42">
        <v>44052</v>
      </c>
      <c r="B391" s="138" t="s">
        <v>421</v>
      </c>
      <c r="C391" s="139" t="s">
        <v>73</v>
      </c>
      <c r="D391" s="62">
        <v>3.26</v>
      </c>
    </row>
    <row r="392" spans="1:4" ht="9.9499999999999993" customHeight="1">
      <c r="A392" s="42">
        <v>44100</v>
      </c>
      <c r="B392" s="138" t="s">
        <v>422</v>
      </c>
      <c r="C392" s="139" t="s">
        <v>78</v>
      </c>
      <c r="D392" s="62">
        <v>8.33</v>
      </c>
    </row>
    <row r="393" spans="1:4" ht="9.9499999999999993" customHeight="1">
      <c r="A393" s="42">
        <v>44102</v>
      </c>
      <c r="B393" s="138" t="s">
        <v>423</v>
      </c>
      <c r="C393" s="139" t="s">
        <v>80</v>
      </c>
      <c r="D393" s="62">
        <v>3.12</v>
      </c>
    </row>
    <row r="394" spans="1:4" ht="9.9499999999999993" customHeight="1">
      <c r="A394" s="42">
        <v>44150</v>
      </c>
      <c r="B394" s="138" t="s">
        <v>425</v>
      </c>
      <c r="C394" s="139" t="s">
        <v>78</v>
      </c>
      <c r="D394" s="62">
        <v>25.89</v>
      </c>
    </row>
    <row r="395" spans="1:4" ht="9.9499999999999993" customHeight="1">
      <c r="A395" s="42">
        <v>44151</v>
      </c>
      <c r="B395" s="138" t="s">
        <v>426</v>
      </c>
      <c r="C395" s="139" t="s">
        <v>78</v>
      </c>
      <c r="D395" s="62">
        <v>68.5</v>
      </c>
    </row>
    <row r="396" spans="1:4" ht="9.9499999999999993" customHeight="1">
      <c r="A396" s="42">
        <v>44200</v>
      </c>
      <c r="B396" s="138" t="s">
        <v>427</v>
      </c>
      <c r="C396" s="139" t="s">
        <v>73</v>
      </c>
      <c r="D396" s="62">
        <v>0.51</v>
      </c>
    </row>
    <row r="397" spans="1:4" ht="9.9499999999999993" customHeight="1">
      <c r="A397" s="42">
        <v>44201</v>
      </c>
      <c r="B397" s="138" t="s">
        <v>428</v>
      </c>
      <c r="C397" s="139" t="s">
        <v>73</v>
      </c>
      <c r="D397" s="62">
        <v>0.43</v>
      </c>
    </row>
    <row r="398" spans="1:4" ht="9.9499999999999993" customHeight="1">
      <c r="A398" s="42">
        <v>44202</v>
      </c>
      <c r="B398" s="138" t="s">
        <v>429</v>
      </c>
      <c r="C398" s="139" t="s">
        <v>73</v>
      </c>
      <c r="D398" s="62">
        <v>8.42</v>
      </c>
    </row>
    <row r="399" spans="1:4" ht="9.9499999999999993" customHeight="1">
      <c r="A399" s="42">
        <v>44203</v>
      </c>
      <c r="B399" s="138" t="s">
        <v>430</v>
      </c>
      <c r="C399" s="139" t="s">
        <v>73</v>
      </c>
      <c r="D399" s="62">
        <v>2.68</v>
      </c>
    </row>
    <row r="400" spans="1:4" ht="9.9499999999999993" customHeight="1">
      <c r="A400" s="42">
        <v>44204</v>
      </c>
      <c r="B400" s="138" t="s">
        <v>431</v>
      </c>
      <c r="C400" s="139" t="s">
        <v>78</v>
      </c>
      <c r="D400" s="62">
        <v>483.82</v>
      </c>
    </row>
    <row r="401" spans="1:4" ht="9.9499999999999993" customHeight="1">
      <c r="A401" s="42">
        <v>44205</v>
      </c>
      <c r="B401" s="138" t="s">
        <v>432</v>
      </c>
      <c r="C401" s="139" t="s">
        <v>78</v>
      </c>
      <c r="D401" s="62">
        <v>287.35000000000002</v>
      </c>
    </row>
    <row r="402" spans="1:4" ht="9.9499999999999993" customHeight="1">
      <c r="A402" s="42">
        <v>44206</v>
      </c>
      <c r="B402" s="138" t="s">
        <v>433</v>
      </c>
      <c r="C402" s="139" t="s">
        <v>73</v>
      </c>
      <c r="D402" s="62">
        <v>127.52</v>
      </c>
    </row>
    <row r="403" spans="1:4" ht="9.9499999999999993" customHeight="1">
      <c r="A403" s="42">
        <v>44207</v>
      </c>
      <c r="B403" s="138" t="s">
        <v>434</v>
      </c>
      <c r="C403" s="139" t="s">
        <v>73</v>
      </c>
      <c r="D403" s="62">
        <v>103.31</v>
      </c>
    </row>
    <row r="404" spans="1:4" ht="9.9499999999999993" customHeight="1">
      <c r="A404" s="42">
        <v>44208</v>
      </c>
      <c r="B404" s="138" t="s">
        <v>435</v>
      </c>
      <c r="C404" s="139" t="s">
        <v>73</v>
      </c>
      <c r="D404" s="62">
        <v>6.17</v>
      </c>
    </row>
    <row r="405" spans="1:4" ht="9.9499999999999993" customHeight="1">
      <c r="A405" s="42">
        <v>44209</v>
      </c>
      <c r="B405" s="138" t="s">
        <v>436</v>
      </c>
      <c r="C405" s="139" t="s">
        <v>73</v>
      </c>
      <c r="D405" s="62">
        <v>4.3600000000000003</v>
      </c>
    </row>
    <row r="406" spans="1:4" ht="9.9499999999999993" customHeight="1">
      <c r="A406" s="42">
        <v>44210</v>
      </c>
      <c r="B406" s="138" t="s">
        <v>437</v>
      </c>
      <c r="C406" s="139" t="s">
        <v>73</v>
      </c>
      <c r="D406" s="62">
        <v>4.38</v>
      </c>
    </row>
    <row r="407" spans="1:4" ht="9.9499999999999993" customHeight="1">
      <c r="A407" s="42">
        <v>44211</v>
      </c>
      <c r="B407" s="138" t="s">
        <v>438</v>
      </c>
      <c r="C407" s="139" t="s">
        <v>73</v>
      </c>
      <c r="D407" s="62">
        <v>5.48</v>
      </c>
    </row>
    <row r="408" spans="1:4" ht="9.9499999999999993" customHeight="1">
      <c r="A408" s="42">
        <v>44300</v>
      </c>
      <c r="B408" s="138" t="s">
        <v>439</v>
      </c>
      <c r="C408" s="139" t="s">
        <v>187</v>
      </c>
      <c r="D408" s="62">
        <v>3.05</v>
      </c>
    </row>
    <row r="409" spans="1:4" ht="9.9499999999999993" customHeight="1">
      <c r="A409" s="42">
        <v>44301</v>
      </c>
      <c r="B409" s="138" t="s">
        <v>440</v>
      </c>
      <c r="C409" s="139" t="s">
        <v>187</v>
      </c>
      <c r="D409" s="62">
        <v>2.46</v>
      </c>
    </row>
    <row r="410" spans="1:4" ht="9.9499999999999993" customHeight="1">
      <c r="A410" s="42">
        <v>44302</v>
      </c>
      <c r="B410" s="138" t="s">
        <v>441</v>
      </c>
      <c r="C410" s="139" t="s">
        <v>80</v>
      </c>
      <c r="D410" s="62">
        <v>3.69</v>
      </c>
    </row>
    <row r="411" spans="1:4" ht="9.9499999999999993" customHeight="1">
      <c r="A411" s="42">
        <v>44303</v>
      </c>
      <c r="B411" s="138" t="s">
        <v>442</v>
      </c>
      <c r="C411" s="139" t="s">
        <v>191</v>
      </c>
      <c r="D411" s="62">
        <v>2.31</v>
      </c>
    </row>
    <row r="412" spans="1:4" ht="9.9499999999999993" customHeight="1">
      <c r="A412" s="42">
        <v>44400</v>
      </c>
      <c r="B412" s="138" t="s">
        <v>443</v>
      </c>
      <c r="C412" s="139" t="s">
        <v>73</v>
      </c>
      <c r="D412" s="62">
        <v>31.57</v>
      </c>
    </row>
    <row r="413" spans="1:4" ht="9.9499999999999993" customHeight="1">
      <c r="A413" s="42">
        <v>44450</v>
      </c>
      <c r="B413" s="138" t="s">
        <v>444</v>
      </c>
      <c r="C413" s="139" t="s">
        <v>223</v>
      </c>
      <c r="D413" s="62">
        <v>10</v>
      </c>
    </row>
    <row r="414" spans="1:4" ht="9.9499999999999993" customHeight="1">
      <c r="A414" s="42">
        <v>44455</v>
      </c>
      <c r="B414" s="138" t="s">
        <v>445</v>
      </c>
      <c r="C414" s="139" t="s">
        <v>223</v>
      </c>
      <c r="D414" s="62">
        <v>32.69</v>
      </c>
    </row>
    <row r="415" spans="1:4" ht="9.9499999999999993" customHeight="1">
      <c r="A415" s="41">
        <v>8</v>
      </c>
      <c r="B415" s="135" t="s">
        <v>446</v>
      </c>
      <c r="C415" s="136"/>
      <c r="D415" s="137"/>
    </row>
    <row r="416" spans="1:4" ht="9.9499999999999993" customHeight="1">
      <c r="A416" s="42">
        <v>40193</v>
      </c>
      <c r="B416" s="138" t="s">
        <v>447</v>
      </c>
      <c r="C416" s="139" t="s">
        <v>448</v>
      </c>
      <c r="D416" s="62">
        <v>361.8</v>
      </c>
    </row>
    <row r="417" spans="1:4" ht="9.9499999999999993" customHeight="1">
      <c r="A417" s="42">
        <v>40194</v>
      </c>
      <c r="B417" s="138" t="s">
        <v>449</v>
      </c>
      <c r="C417" s="139" t="s">
        <v>448</v>
      </c>
      <c r="D417" s="62">
        <v>578.88</v>
      </c>
    </row>
    <row r="418" spans="1:4" ht="9.9499999999999993" customHeight="1">
      <c r="A418" s="42">
        <v>40195</v>
      </c>
      <c r="B418" s="138" t="s">
        <v>450</v>
      </c>
      <c r="C418" s="139" t="s">
        <v>448</v>
      </c>
      <c r="D418" s="62">
        <v>1326.6</v>
      </c>
    </row>
    <row r="419" spans="1:4" ht="9.9499999999999993" customHeight="1">
      <c r="A419" s="42">
        <v>40196</v>
      </c>
      <c r="B419" s="138" t="s">
        <v>451</v>
      </c>
      <c r="C419" s="139" t="s">
        <v>448</v>
      </c>
      <c r="D419" s="62">
        <v>1628.1</v>
      </c>
    </row>
    <row r="420" spans="1:4" ht="9.9499999999999993" customHeight="1">
      <c r="A420" s="41">
        <v>14</v>
      </c>
      <c r="B420" s="135" t="s">
        <v>452</v>
      </c>
      <c r="C420" s="136"/>
      <c r="D420" s="137"/>
    </row>
    <row r="421" spans="1:4" ht="9.9499999999999993" customHeight="1">
      <c r="A421" s="42">
        <v>45400</v>
      </c>
      <c r="B421" s="138" t="s">
        <v>453</v>
      </c>
      <c r="C421" s="139" t="s">
        <v>78</v>
      </c>
      <c r="D421" s="62">
        <v>77.73</v>
      </c>
    </row>
    <row r="422" spans="1:4" ht="9.9499999999999993" customHeight="1">
      <c r="A422" s="42">
        <v>45410</v>
      </c>
      <c r="B422" s="138" t="s">
        <v>454</v>
      </c>
      <c r="C422" s="139" t="s">
        <v>78</v>
      </c>
      <c r="D422" s="62">
        <v>12.68</v>
      </c>
    </row>
    <row r="423" spans="1:4" ht="9.9499999999999993" customHeight="1">
      <c r="A423" s="42">
        <v>45415</v>
      </c>
      <c r="B423" s="138" t="s">
        <v>455</v>
      </c>
      <c r="C423" s="139" t="s">
        <v>78</v>
      </c>
      <c r="D423" s="62">
        <v>15.85</v>
      </c>
    </row>
    <row r="424" spans="1:4" ht="9.9499999999999993" customHeight="1">
      <c r="A424" s="42">
        <v>45420</v>
      </c>
      <c r="B424" s="138" t="s">
        <v>456</v>
      </c>
      <c r="C424" s="139" t="s">
        <v>78</v>
      </c>
      <c r="D424" s="62">
        <v>24.79</v>
      </c>
    </row>
    <row r="425" spans="1:4" ht="9.9499999999999993" customHeight="1">
      <c r="A425" s="42">
        <v>45425</v>
      </c>
      <c r="B425" s="138" t="s">
        <v>457</v>
      </c>
      <c r="C425" s="139" t="s">
        <v>78</v>
      </c>
      <c r="D425" s="62">
        <v>39.21</v>
      </c>
    </row>
    <row r="426" spans="1:4" ht="9.9499999999999993" customHeight="1">
      <c r="A426" s="42">
        <v>45430</v>
      </c>
      <c r="B426" s="138" t="s">
        <v>458</v>
      </c>
      <c r="C426" s="139" t="s">
        <v>78</v>
      </c>
      <c r="D426" s="62">
        <v>62.25</v>
      </c>
    </row>
    <row r="427" spans="1:4" ht="9.9499999999999993" customHeight="1">
      <c r="A427" s="42">
        <v>45435</v>
      </c>
      <c r="B427" s="138" t="s">
        <v>459</v>
      </c>
      <c r="C427" s="139" t="s">
        <v>78</v>
      </c>
      <c r="D427" s="62">
        <v>14.72</v>
      </c>
    </row>
    <row r="428" spans="1:4" ht="9.9499999999999993" customHeight="1">
      <c r="A428" s="42">
        <v>45440</v>
      </c>
      <c r="B428" s="138" t="s">
        <v>460</v>
      </c>
      <c r="C428" s="139" t="s">
        <v>223</v>
      </c>
      <c r="D428" s="62">
        <v>222.77</v>
      </c>
    </row>
    <row r="429" spans="1:4" ht="9.9499999999999993" customHeight="1">
      <c r="A429" s="42">
        <v>45445</v>
      </c>
      <c r="B429" s="138" t="s">
        <v>461</v>
      </c>
      <c r="C429" s="139" t="s">
        <v>223</v>
      </c>
      <c r="D429" s="62">
        <v>380.95</v>
      </c>
    </row>
    <row r="430" spans="1:4" ht="9.9499999999999993" customHeight="1">
      <c r="A430" s="42">
        <v>45450</v>
      </c>
      <c r="B430" s="138" t="s">
        <v>462</v>
      </c>
      <c r="C430" s="139" t="s">
        <v>223</v>
      </c>
      <c r="D430" s="62">
        <v>607</v>
      </c>
    </row>
    <row r="431" spans="1:4" ht="9.9499999999999993" customHeight="1">
      <c r="A431" s="42">
        <v>45455</v>
      </c>
      <c r="B431" s="138" t="s">
        <v>463</v>
      </c>
      <c r="C431" s="139" t="s">
        <v>223</v>
      </c>
      <c r="D431" s="62">
        <v>882.41</v>
      </c>
    </row>
    <row r="432" spans="1:4" ht="9.9499999999999993" customHeight="1">
      <c r="A432" s="42">
        <v>45460</v>
      </c>
      <c r="B432" s="138" t="s">
        <v>464</v>
      </c>
      <c r="C432" s="139" t="s">
        <v>223</v>
      </c>
      <c r="D432" s="62">
        <v>1075.54</v>
      </c>
    </row>
    <row r="433" spans="1:4" ht="9.9499999999999993" customHeight="1">
      <c r="A433" s="42">
        <v>45465</v>
      </c>
      <c r="B433" s="138" t="s">
        <v>465</v>
      </c>
      <c r="C433" s="139" t="s">
        <v>223</v>
      </c>
      <c r="D433" s="62">
        <v>1847.47</v>
      </c>
    </row>
    <row r="434" spans="1:4" ht="9.9499999999999993" customHeight="1">
      <c r="A434" s="42">
        <v>45470</v>
      </c>
      <c r="B434" s="138" t="s">
        <v>466</v>
      </c>
      <c r="C434" s="139" t="s">
        <v>75</v>
      </c>
      <c r="D434" s="62">
        <v>1929.22</v>
      </c>
    </row>
    <row r="435" spans="1:4" ht="9.9499999999999993" customHeight="1">
      <c r="A435" s="42">
        <v>45475</v>
      </c>
      <c r="B435" s="138" t="s">
        <v>467</v>
      </c>
      <c r="C435" s="139" t="s">
        <v>223</v>
      </c>
      <c r="D435" s="62">
        <v>1025.96</v>
      </c>
    </row>
    <row r="436" spans="1:4" ht="9.9499999999999993" customHeight="1">
      <c r="A436" s="42">
        <v>45480</v>
      </c>
      <c r="B436" s="138" t="s">
        <v>468</v>
      </c>
      <c r="C436" s="139" t="s">
        <v>75</v>
      </c>
      <c r="D436" s="62">
        <v>2413.59</v>
      </c>
    </row>
    <row r="437" spans="1:4" ht="9.9499999999999993" customHeight="1">
      <c r="A437" s="42">
        <v>45485</v>
      </c>
      <c r="B437" s="138" t="s">
        <v>469</v>
      </c>
      <c r="C437" s="139" t="s">
        <v>223</v>
      </c>
      <c r="D437" s="62">
        <v>1119.2</v>
      </c>
    </row>
    <row r="438" spans="1:4" ht="9.9499999999999993" customHeight="1">
      <c r="A438" s="42">
        <v>45490</v>
      </c>
      <c r="B438" s="138" t="s">
        <v>470</v>
      </c>
      <c r="C438" s="139" t="s">
        <v>75</v>
      </c>
      <c r="D438" s="62">
        <v>5147.37</v>
      </c>
    </row>
    <row r="439" spans="1:4" ht="9.9499999999999993" customHeight="1">
      <c r="A439" s="42">
        <v>45495</v>
      </c>
      <c r="B439" s="138" t="s">
        <v>471</v>
      </c>
      <c r="C439" s="139" t="s">
        <v>223</v>
      </c>
      <c r="D439" s="62">
        <v>2334.12</v>
      </c>
    </row>
    <row r="440" spans="1:4" ht="12" customHeight="1">
      <c r="A440" s="42">
        <v>45500</v>
      </c>
      <c r="B440" s="138" t="s">
        <v>472</v>
      </c>
      <c r="C440" s="139" t="s">
        <v>75</v>
      </c>
      <c r="D440" s="62">
        <v>5969.53</v>
      </c>
    </row>
    <row r="441" spans="1:4" ht="21" customHeight="1">
      <c r="A441" s="42">
        <v>45505</v>
      </c>
      <c r="B441" s="138" t="s">
        <v>473</v>
      </c>
      <c r="C441" s="139" t="s">
        <v>223</v>
      </c>
      <c r="D441" s="62">
        <v>2597.84</v>
      </c>
    </row>
    <row r="442" spans="1:4" ht="9.9499999999999993" customHeight="1">
      <c r="A442" s="42">
        <v>45510</v>
      </c>
      <c r="B442" s="138" t="s">
        <v>474</v>
      </c>
      <c r="C442" s="139" t="s">
        <v>75</v>
      </c>
      <c r="D442" s="62">
        <v>7741.96</v>
      </c>
    </row>
    <row r="443" spans="1:4" ht="9.9499999999999993" customHeight="1">
      <c r="A443" s="42">
        <v>45515</v>
      </c>
      <c r="B443" s="138" t="s">
        <v>475</v>
      </c>
      <c r="C443" s="139" t="s">
        <v>223</v>
      </c>
      <c r="D443" s="62">
        <v>3773.07</v>
      </c>
    </row>
    <row r="444" spans="1:4" ht="9.9499999999999993" customHeight="1">
      <c r="A444" s="42">
        <v>45520</v>
      </c>
      <c r="B444" s="138" t="s">
        <v>476</v>
      </c>
      <c r="C444" s="139" t="s">
        <v>75</v>
      </c>
      <c r="D444" s="62">
        <v>9566.64</v>
      </c>
    </row>
    <row r="445" spans="1:4" ht="9.9499999999999993" customHeight="1">
      <c r="A445" s="42">
        <v>45525</v>
      </c>
      <c r="B445" s="138" t="s">
        <v>477</v>
      </c>
      <c r="C445" s="139" t="s">
        <v>223</v>
      </c>
      <c r="D445" s="62">
        <v>4375.3999999999996</v>
      </c>
    </row>
    <row r="446" spans="1:4" ht="9.9499999999999993" customHeight="1">
      <c r="A446" s="42">
        <v>45530</v>
      </c>
      <c r="B446" s="138" t="s">
        <v>478</v>
      </c>
      <c r="C446" s="139" t="s">
        <v>223</v>
      </c>
      <c r="D446" s="62">
        <v>1541.28</v>
      </c>
    </row>
    <row r="447" spans="1:4" ht="9.9499999999999993" customHeight="1">
      <c r="A447" s="42">
        <v>45535</v>
      </c>
      <c r="B447" s="138" t="s">
        <v>479</v>
      </c>
      <c r="C447" s="139" t="s">
        <v>75</v>
      </c>
      <c r="D447" s="62">
        <v>1551.03</v>
      </c>
    </row>
    <row r="448" spans="1:4" ht="9.9499999999999993" customHeight="1">
      <c r="A448" s="42">
        <v>45545</v>
      </c>
      <c r="B448" s="138" t="s">
        <v>480</v>
      </c>
      <c r="C448" s="139" t="s">
        <v>223</v>
      </c>
      <c r="D448" s="62">
        <v>85.13</v>
      </c>
    </row>
    <row r="449" spans="1:4" ht="9.9499999999999993" customHeight="1">
      <c r="A449" s="42">
        <v>45575</v>
      </c>
      <c r="B449" s="138" t="s">
        <v>481</v>
      </c>
      <c r="C449" s="139" t="s">
        <v>73</v>
      </c>
      <c r="D449" s="62">
        <v>10.55</v>
      </c>
    </row>
    <row r="450" spans="1:4" ht="9.9499999999999993" customHeight="1">
      <c r="A450" s="42">
        <v>45580</v>
      </c>
      <c r="B450" s="138" t="s">
        <v>482</v>
      </c>
      <c r="C450" s="139" t="s">
        <v>78</v>
      </c>
      <c r="D450" s="62">
        <v>159.97999999999999</v>
      </c>
    </row>
    <row r="451" spans="1:4" ht="9.9499999999999993" customHeight="1">
      <c r="A451" s="42">
        <v>45585</v>
      </c>
      <c r="B451" s="138" t="s">
        <v>483</v>
      </c>
      <c r="C451" s="139" t="s">
        <v>78</v>
      </c>
      <c r="D451" s="62">
        <v>278.33</v>
      </c>
    </row>
    <row r="452" spans="1:4" ht="9.9499999999999993" customHeight="1">
      <c r="A452" s="42">
        <v>45590</v>
      </c>
      <c r="B452" s="138" t="s">
        <v>484</v>
      </c>
      <c r="C452" s="139" t="s">
        <v>73</v>
      </c>
      <c r="D452" s="62">
        <v>93.56</v>
      </c>
    </row>
    <row r="453" spans="1:4" ht="9.9499999999999993" customHeight="1">
      <c r="A453" s="131" t="s">
        <v>488</v>
      </c>
      <c r="B453" s="40"/>
      <c r="C453" s="60"/>
      <c r="D453" s="61"/>
    </row>
    <row r="454" spans="1:4" ht="9.9499999999999993" customHeight="1">
      <c r="A454" s="132" t="s">
        <v>67</v>
      </c>
      <c r="B454" s="132" t="s">
        <v>68</v>
      </c>
      <c r="C454" s="133" t="s">
        <v>69</v>
      </c>
      <c r="D454" s="134" t="s">
        <v>70</v>
      </c>
    </row>
    <row r="455" spans="1:4" ht="9.9499999999999993" customHeight="1">
      <c r="A455" s="42">
        <v>45595</v>
      </c>
      <c r="B455" s="138" t="s">
        <v>485</v>
      </c>
      <c r="C455" s="139" t="s">
        <v>73</v>
      </c>
      <c r="D455" s="62">
        <v>41.76</v>
      </c>
    </row>
    <row r="456" spans="1:4" ht="9.9499999999999993" customHeight="1">
      <c r="A456" s="42">
        <v>45600</v>
      </c>
      <c r="B456" s="138" t="s">
        <v>486</v>
      </c>
      <c r="C456" s="139" t="s">
        <v>78</v>
      </c>
      <c r="D456" s="62">
        <v>362.19</v>
      </c>
    </row>
    <row r="457" spans="1:4" ht="9.9499999999999993" customHeight="1">
      <c r="A457" s="42">
        <v>45605</v>
      </c>
      <c r="B457" s="138" t="s">
        <v>487</v>
      </c>
      <c r="C457" s="139" t="s">
        <v>78</v>
      </c>
      <c r="D457" s="62">
        <v>11.14</v>
      </c>
    </row>
    <row r="458" spans="1:4" ht="9.9499999999999993" customHeight="1">
      <c r="A458" s="41">
        <v>51</v>
      </c>
      <c r="B458" s="135" t="s">
        <v>489</v>
      </c>
      <c r="C458" s="136"/>
      <c r="D458" s="137"/>
    </row>
    <row r="459" spans="1:4" ht="9.9499999999999993" customHeight="1">
      <c r="A459" s="42">
        <v>45005</v>
      </c>
      <c r="B459" s="138" t="s">
        <v>490</v>
      </c>
      <c r="C459" s="139" t="s">
        <v>78</v>
      </c>
      <c r="D459" s="62">
        <v>79.36</v>
      </c>
    </row>
    <row r="460" spans="1:4" ht="9.9499999999999993" customHeight="1">
      <c r="A460" s="42">
        <v>45010</v>
      </c>
      <c r="B460" s="138" t="s">
        <v>491</v>
      </c>
      <c r="C460" s="139" t="s">
        <v>78</v>
      </c>
      <c r="D460" s="62">
        <v>118.54</v>
      </c>
    </row>
    <row r="461" spans="1:4" ht="9.9499999999999993" customHeight="1">
      <c r="A461" s="42">
        <v>45015</v>
      </c>
      <c r="B461" s="138" t="s">
        <v>492</v>
      </c>
      <c r="C461" s="139" t="s">
        <v>78</v>
      </c>
      <c r="D461" s="62">
        <v>355.95</v>
      </c>
    </row>
    <row r="462" spans="1:4" ht="9.9499999999999993" customHeight="1">
      <c r="A462" s="42">
        <v>45020</v>
      </c>
      <c r="B462" s="138" t="s">
        <v>493</v>
      </c>
      <c r="C462" s="139" t="s">
        <v>78</v>
      </c>
      <c r="D462" s="62">
        <v>8.23</v>
      </c>
    </row>
    <row r="463" spans="1:4" ht="9.9499999999999993" customHeight="1">
      <c r="A463" s="41">
        <v>122339</v>
      </c>
      <c r="B463" s="135" t="s">
        <v>635</v>
      </c>
      <c r="C463" s="136"/>
      <c r="D463" s="137"/>
    </row>
    <row r="464" spans="1:4" ht="9.9499999999999993" customHeight="1">
      <c r="A464" s="42">
        <v>45265</v>
      </c>
      <c r="B464" s="138" t="s">
        <v>636</v>
      </c>
      <c r="C464" s="139" t="s">
        <v>223</v>
      </c>
      <c r="D464" s="62">
        <v>215.56</v>
      </c>
    </row>
    <row r="465" spans="1:4" ht="9.9499999999999993" customHeight="1">
      <c r="A465" s="42">
        <v>45266</v>
      </c>
      <c r="B465" s="138" t="s">
        <v>637</v>
      </c>
      <c r="C465" s="139" t="s">
        <v>223</v>
      </c>
      <c r="D465" s="62">
        <v>302.10000000000002</v>
      </c>
    </row>
    <row r="466" spans="1:4" ht="9.9499999999999993" customHeight="1">
      <c r="A466" s="42">
        <v>45275</v>
      </c>
      <c r="B466" s="138" t="s">
        <v>638</v>
      </c>
      <c r="C466" s="139" t="s">
        <v>223</v>
      </c>
      <c r="D466" s="62">
        <v>1605.63</v>
      </c>
    </row>
    <row r="467" spans="1:4" ht="9.9499999999999993" customHeight="1">
      <c r="A467" s="42">
        <v>45276</v>
      </c>
      <c r="B467" s="138" t="s">
        <v>639</v>
      </c>
      <c r="C467" s="139" t="s">
        <v>223</v>
      </c>
      <c r="D467" s="62">
        <v>2453.0500000000002</v>
      </c>
    </row>
    <row r="468" spans="1:4" ht="9.9499999999999993" customHeight="1">
      <c r="A468" s="42">
        <v>45285</v>
      </c>
      <c r="B468" s="138" t="s">
        <v>640</v>
      </c>
      <c r="C468" s="139" t="s">
        <v>223</v>
      </c>
      <c r="D468" s="62">
        <v>1910.76</v>
      </c>
    </row>
    <row r="469" spans="1:4" ht="9.9499999999999993" customHeight="1">
      <c r="A469" s="42">
        <v>45286</v>
      </c>
      <c r="B469" s="138" t="s">
        <v>641</v>
      </c>
      <c r="C469" s="139" t="s">
        <v>223</v>
      </c>
      <c r="D469" s="62">
        <v>2497.13</v>
      </c>
    </row>
    <row r="470" spans="1:4" ht="9.9499999999999993" customHeight="1">
      <c r="A470" s="41">
        <v>53</v>
      </c>
      <c r="B470" s="135" t="s">
        <v>499</v>
      </c>
      <c r="C470" s="136"/>
      <c r="D470" s="137"/>
    </row>
    <row r="471" spans="1:4" ht="9.9499999999999993" customHeight="1">
      <c r="A471" s="42">
        <v>45065</v>
      </c>
      <c r="B471" s="138" t="s">
        <v>500</v>
      </c>
      <c r="C471" s="139" t="s">
        <v>78</v>
      </c>
      <c r="D471" s="62">
        <v>543.21</v>
      </c>
    </row>
    <row r="472" spans="1:4" ht="9.9499999999999993" customHeight="1">
      <c r="A472" s="42">
        <v>45070</v>
      </c>
      <c r="B472" s="138" t="s">
        <v>501</v>
      </c>
      <c r="C472" s="139" t="s">
        <v>78</v>
      </c>
      <c r="D472" s="62">
        <v>1331.07</v>
      </c>
    </row>
    <row r="473" spans="1:4" ht="9.9499999999999993" customHeight="1">
      <c r="A473" s="42">
        <v>45071</v>
      </c>
      <c r="B473" s="138" t="s">
        <v>502</v>
      </c>
      <c r="C473" s="139" t="s">
        <v>78</v>
      </c>
      <c r="D473" s="62">
        <v>1983.25</v>
      </c>
    </row>
    <row r="474" spans="1:4" ht="9.9499999999999993" customHeight="1">
      <c r="A474" s="42">
        <v>45074</v>
      </c>
      <c r="B474" s="138" t="s">
        <v>503</v>
      </c>
      <c r="C474" s="139" t="s">
        <v>78</v>
      </c>
      <c r="D474" s="62">
        <v>633.57000000000005</v>
      </c>
    </row>
    <row r="475" spans="1:4" ht="9.9499999999999993" customHeight="1">
      <c r="A475" s="42">
        <v>45075</v>
      </c>
      <c r="B475" s="138" t="s">
        <v>504</v>
      </c>
      <c r="C475" s="139" t="s">
        <v>78</v>
      </c>
      <c r="D475" s="62">
        <v>1597.29</v>
      </c>
    </row>
    <row r="476" spans="1:4" ht="9.9499999999999993" customHeight="1">
      <c r="A476" s="42">
        <v>45080</v>
      </c>
      <c r="B476" s="138" t="s">
        <v>505</v>
      </c>
      <c r="C476" s="139" t="s">
        <v>78</v>
      </c>
      <c r="D476" s="62">
        <v>3618.43</v>
      </c>
    </row>
    <row r="477" spans="1:4" ht="9.9499999999999993" customHeight="1">
      <c r="A477" s="41">
        <v>54</v>
      </c>
      <c r="B477" s="135" t="s">
        <v>506</v>
      </c>
      <c r="C477" s="136"/>
      <c r="D477" s="137"/>
    </row>
    <row r="478" spans="1:4" ht="9.9499999999999993" customHeight="1">
      <c r="A478" s="42">
        <v>45085</v>
      </c>
      <c r="B478" s="138" t="s">
        <v>507</v>
      </c>
      <c r="C478" s="139" t="s">
        <v>78</v>
      </c>
      <c r="D478" s="62">
        <v>1427.07</v>
      </c>
    </row>
    <row r="479" spans="1:4" ht="9.9499999999999993" customHeight="1">
      <c r="A479" s="42">
        <v>45090</v>
      </c>
      <c r="B479" s="138" t="s">
        <v>508</v>
      </c>
      <c r="C479" s="139" t="s">
        <v>78</v>
      </c>
      <c r="D479" s="62">
        <v>1962.22</v>
      </c>
    </row>
    <row r="480" spans="1:4" ht="9.9499999999999993" customHeight="1">
      <c r="A480" s="42">
        <v>45095</v>
      </c>
      <c r="B480" s="138" t="s">
        <v>509</v>
      </c>
      <c r="C480" s="139" t="s">
        <v>78</v>
      </c>
      <c r="D480" s="62">
        <v>2228.44</v>
      </c>
    </row>
    <row r="481" spans="1:4" ht="9.9499999999999993" customHeight="1">
      <c r="A481" s="42">
        <v>45100</v>
      </c>
      <c r="B481" s="138" t="s">
        <v>510</v>
      </c>
      <c r="C481" s="139" t="s">
        <v>78</v>
      </c>
      <c r="D481" s="62">
        <v>2785.58</v>
      </c>
    </row>
    <row r="482" spans="1:4" ht="9.9499999999999993" customHeight="1">
      <c r="A482" s="42">
        <v>45104</v>
      </c>
      <c r="B482" s="138" t="s">
        <v>511</v>
      </c>
      <c r="C482" s="139" t="s">
        <v>78</v>
      </c>
      <c r="D482" s="62">
        <v>3368.32</v>
      </c>
    </row>
    <row r="483" spans="1:4" ht="9.9499999999999993" customHeight="1">
      <c r="A483" s="42">
        <v>45105</v>
      </c>
      <c r="B483" s="138" t="s">
        <v>512</v>
      </c>
      <c r="C483" s="139" t="s">
        <v>78</v>
      </c>
      <c r="D483" s="62">
        <v>5732.87</v>
      </c>
    </row>
    <row r="484" spans="1:4" ht="9.9499999999999993" customHeight="1">
      <c r="A484" s="41">
        <v>56</v>
      </c>
      <c r="B484" s="135" t="s">
        <v>516</v>
      </c>
      <c r="C484" s="136"/>
      <c r="D484" s="137"/>
    </row>
    <row r="485" spans="1:4" ht="21" customHeight="1">
      <c r="A485" s="42">
        <v>45135</v>
      </c>
      <c r="B485" s="138" t="s">
        <v>517</v>
      </c>
      <c r="C485" s="139" t="s">
        <v>78</v>
      </c>
      <c r="D485" s="62">
        <v>99.54</v>
      </c>
    </row>
    <row r="486" spans="1:4" ht="21" customHeight="1">
      <c r="A486" s="42">
        <v>45140</v>
      </c>
      <c r="B486" s="138" t="s">
        <v>518</v>
      </c>
      <c r="C486" s="139" t="s">
        <v>78</v>
      </c>
      <c r="D486" s="62">
        <v>64.72</v>
      </c>
    </row>
    <row r="487" spans="1:4" ht="21" customHeight="1">
      <c r="A487" s="41">
        <v>122312</v>
      </c>
      <c r="B487" s="135" t="s">
        <v>520</v>
      </c>
      <c r="C487" s="136"/>
      <c r="D487" s="137"/>
    </row>
    <row r="488" spans="1:4" ht="21" customHeight="1">
      <c r="A488" s="42">
        <v>45033</v>
      </c>
      <c r="B488" s="138" t="s">
        <v>521</v>
      </c>
      <c r="C488" s="139" t="s">
        <v>73</v>
      </c>
      <c r="D488" s="62">
        <v>171.45</v>
      </c>
    </row>
    <row r="489" spans="1:4" ht="9.9499999999999993" customHeight="1">
      <c r="A489" s="42">
        <v>45038</v>
      </c>
      <c r="B489" s="138" t="s">
        <v>522</v>
      </c>
      <c r="C489" s="139" t="s">
        <v>73</v>
      </c>
      <c r="D489" s="62">
        <v>220.99</v>
      </c>
    </row>
    <row r="490" spans="1:4" ht="9.9499999999999993" customHeight="1">
      <c r="A490" s="42">
        <v>45145</v>
      </c>
      <c r="B490" s="138" t="s">
        <v>523</v>
      </c>
      <c r="C490" s="139" t="s">
        <v>73</v>
      </c>
      <c r="D490" s="62">
        <v>92.71</v>
      </c>
    </row>
    <row r="491" spans="1:4" ht="21" customHeight="1">
      <c r="A491" s="42">
        <v>45150</v>
      </c>
      <c r="B491" s="138" t="s">
        <v>524</v>
      </c>
      <c r="C491" s="139" t="s">
        <v>73</v>
      </c>
      <c r="D491" s="62">
        <v>110.86</v>
      </c>
    </row>
    <row r="492" spans="1:4" ht="21" customHeight="1">
      <c r="A492" s="42">
        <v>45155</v>
      </c>
      <c r="B492" s="138" t="s">
        <v>525</v>
      </c>
      <c r="C492" s="139" t="s">
        <v>526</v>
      </c>
      <c r="D492" s="62">
        <v>14.13</v>
      </c>
    </row>
    <row r="493" spans="1:4" ht="21" customHeight="1">
      <c r="A493" s="41">
        <v>122346</v>
      </c>
      <c r="B493" s="135" t="s">
        <v>642</v>
      </c>
      <c r="C493" s="136"/>
      <c r="D493" s="137"/>
    </row>
    <row r="494" spans="1:4" ht="21" customHeight="1">
      <c r="A494" s="42">
        <v>45050</v>
      </c>
      <c r="B494" s="138" t="s">
        <v>495</v>
      </c>
      <c r="C494" s="139" t="s">
        <v>78</v>
      </c>
      <c r="D494" s="62">
        <v>523.07000000000005</v>
      </c>
    </row>
    <row r="495" spans="1:4" ht="21" customHeight="1">
      <c r="A495" s="42">
        <v>45053</v>
      </c>
      <c r="B495" s="138" t="s">
        <v>643</v>
      </c>
      <c r="C495" s="139" t="s">
        <v>78</v>
      </c>
      <c r="D495" s="62">
        <v>637.57000000000005</v>
      </c>
    </row>
    <row r="496" spans="1:4" ht="12" customHeight="1">
      <c r="A496" s="42">
        <v>45054</v>
      </c>
      <c r="B496" s="138" t="s">
        <v>644</v>
      </c>
      <c r="C496" s="139" t="s">
        <v>78</v>
      </c>
      <c r="D496" s="62">
        <v>733.56</v>
      </c>
    </row>
    <row r="497" spans="1:4" ht="21" customHeight="1">
      <c r="A497" s="42">
        <v>45141</v>
      </c>
      <c r="B497" s="138" t="s">
        <v>645</v>
      </c>
      <c r="C497" s="139" t="s">
        <v>78</v>
      </c>
      <c r="D497" s="62">
        <v>690.77</v>
      </c>
    </row>
    <row r="498" spans="1:4" ht="21" customHeight="1">
      <c r="A498" s="42">
        <v>45142</v>
      </c>
      <c r="B498" s="138" t="s">
        <v>646</v>
      </c>
      <c r="C498" s="139" t="s">
        <v>78</v>
      </c>
      <c r="D498" s="62">
        <v>707.99</v>
      </c>
    </row>
    <row r="499" spans="1:4" ht="21" customHeight="1">
      <c r="A499" s="42">
        <v>45143</v>
      </c>
      <c r="B499" s="138" t="s">
        <v>647</v>
      </c>
      <c r="C499" s="139" t="s">
        <v>78</v>
      </c>
      <c r="D499" s="62">
        <v>728.6</v>
      </c>
    </row>
    <row r="500" spans="1:4" ht="21" customHeight="1">
      <c r="A500" s="42">
        <v>45144</v>
      </c>
      <c r="B500" s="138" t="s">
        <v>648</v>
      </c>
      <c r="C500" s="139" t="s">
        <v>78</v>
      </c>
      <c r="D500" s="62">
        <v>762.09</v>
      </c>
    </row>
    <row r="501" spans="1:4" ht="21" customHeight="1">
      <c r="A501" s="42">
        <v>45146</v>
      </c>
      <c r="B501" s="138" t="s">
        <v>649</v>
      </c>
      <c r="C501" s="139" t="s">
        <v>78</v>
      </c>
      <c r="D501" s="62">
        <v>797.17</v>
      </c>
    </row>
    <row r="502" spans="1:4" ht="21" customHeight="1">
      <c r="A502" s="42">
        <v>45152</v>
      </c>
      <c r="B502" s="138" t="s">
        <v>650</v>
      </c>
      <c r="C502" s="139" t="s">
        <v>78</v>
      </c>
      <c r="D502" s="62">
        <v>776</v>
      </c>
    </row>
    <row r="503" spans="1:4" ht="9.9499999999999993" customHeight="1">
      <c r="A503" s="42">
        <v>45153</v>
      </c>
      <c r="B503" s="138" t="s">
        <v>651</v>
      </c>
      <c r="C503" s="139" t="s">
        <v>78</v>
      </c>
      <c r="D503" s="62">
        <v>792.9</v>
      </c>
    </row>
    <row r="504" spans="1:4" ht="9.9499999999999993" customHeight="1">
      <c r="A504" s="42">
        <v>45154</v>
      </c>
      <c r="B504" s="138" t="s">
        <v>652</v>
      </c>
      <c r="C504" s="139" t="s">
        <v>78</v>
      </c>
      <c r="D504" s="62">
        <v>813.2</v>
      </c>
    </row>
    <row r="505" spans="1:4" ht="9.9499999999999993" customHeight="1">
      <c r="A505" s="42">
        <v>45156</v>
      </c>
      <c r="B505" s="138" t="s">
        <v>653</v>
      </c>
      <c r="C505" s="139" t="s">
        <v>78</v>
      </c>
      <c r="D505" s="62">
        <v>841.98</v>
      </c>
    </row>
    <row r="506" spans="1:4" ht="9.9499999999999993" customHeight="1">
      <c r="A506" s="42">
        <v>45157</v>
      </c>
      <c r="B506" s="138" t="s">
        <v>654</v>
      </c>
      <c r="C506" s="139" t="s">
        <v>78</v>
      </c>
      <c r="D506" s="62">
        <v>871.86</v>
      </c>
    </row>
    <row r="507" spans="1:4" ht="9.9499999999999993" customHeight="1">
      <c r="A507" s="42">
        <v>45160</v>
      </c>
      <c r="B507" s="138" t="s">
        <v>496</v>
      </c>
      <c r="C507" s="139" t="s">
        <v>78</v>
      </c>
      <c r="D507" s="62">
        <v>551.33000000000004</v>
      </c>
    </row>
    <row r="508" spans="1:4" ht="9.9499999999999993" customHeight="1">
      <c r="A508" s="42">
        <v>45165</v>
      </c>
      <c r="B508" s="138" t="s">
        <v>513</v>
      </c>
      <c r="C508" s="139" t="s">
        <v>78</v>
      </c>
      <c r="D508" s="62">
        <v>574.61</v>
      </c>
    </row>
    <row r="509" spans="1:4" ht="9.9499999999999993" customHeight="1">
      <c r="A509" s="42">
        <v>45166</v>
      </c>
      <c r="B509" s="138" t="s">
        <v>514</v>
      </c>
      <c r="C509" s="139" t="s">
        <v>78</v>
      </c>
      <c r="D509" s="62">
        <v>603.24</v>
      </c>
    </row>
    <row r="510" spans="1:4" ht="9.9499999999999993" customHeight="1">
      <c r="A510" s="42">
        <v>45167</v>
      </c>
      <c r="B510" s="138" t="s">
        <v>515</v>
      </c>
      <c r="C510" s="139" t="s">
        <v>78</v>
      </c>
      <c r="D510" s="62">
        <v>641.08000000000004</v>
      </c>
    </row>
    <row r="511" spans="1:4" ht="9.9499999999999993" customHeight="1">
      <c r="A511" s="42">
        <v>45168</v>
      </c>
      <c r="B511" s="138" t="s">
        <v>655</v>
      </c>
      <c r="C511" s="139" t="s">
        <v>78</v>
      </c>
      <c r="D511" s="62">
        <v>723.9</v>
      </c>
    </row>
    <row r="512" spans="1:4" ht="9.9499999999999993" customHeight="1">
      <c r="A512" s="42">
        <v>45250</v>
      </c>
      <c r="B512" s="138" t="s">
        <v>546</v>
      </c>
      <c r="C512" s="139" t="s">
        <v>78</v>
      </c>
      <c r="D512" s="62">
        <v>438.62</v>
      </c>
    </row>
    <row r="513" spans="1:4" ht="9.9499999999999993" customHeight="1">
      <c r="A513" s="41">
        <v>105945</v>
      </c>
      <c r="B513" s="135" t="s">
        <v>527</v>
      </c>
      <c r="C513" s="136"/>
      <c r="D513" s="137"/>
    </row>
    <row r="514" spans="1:4" ht="9.9499999999999993" customHeight="1">
      <c r="A514" s="131" t="s">
        <v>533</v>
      </c>
      <c r="B514" s="40"/>
      <c r="C514" s="60"/>
      <c r="D514" s="61"/>
    </row>
    <row r="515" spans="1:4" ht="9.9499999999999993" customHeight="1">
      <c r="A515" s="132" t="s">
        <v>67</v>
      </c>
      <c r="B515" s="132" t="s">
        <v>68</v>
      </c>
      <c r="C515" s="133" t="s">
        <v>69</v>
      </c>
      <c r="D515" s="134" t="s">
        <v>70</v>
      </c>
    </row>
    <row r="516" spans="1:4" ht="9.9499999999999993" customHeight="1">
      <c r="A516" s="42">
        <v>45701</v>
      </c>
      <c r="B516" s="138" t="s">
        <v>528</v>
      </c>
      <c r="C516" s="139" t="s">
        <v>526</v>
      </c>
      <c r="D516" s="62">
        <v>16.059999999999999</v>
      </c>
    </row>
    <row r="517" spans="1:4" ht="9.9499999999999993" customHeight="1">
      <c r="A517" s="42">
        <v>45702</v>
      </c>
      <c r="B517" s="138" t="s">
        <v>529</v>
      </c>
      <c r="C517" s="139" t="s">
        <v>526</v>
      </c>
      <c r="D517" s="62">
        <v>15.97</v>
      </c>
    </row>
    <row r="518" spans="1:4" ht="9.9499999999999993" customHeight="1">
      <c r="A518" s="42">
        <v>45710</v>
      </c>
      <c r="B518" s="138" t="s">
        <v>530</v>
      </c>
      <c r="C518" s="139" t="s">
        <v>223</v>
      </c>
      <c r="D518" s="62">
        <v>34.200000000000003</v>
      </c>
    </row>
    <row r="519" spans="1:4" ht="9.9499999999999993" customHeight="1">
      <c r="A519" s="42">
        <v>45715</v>
      </c>
      <c r="B519" s="138" t="s">
        <v>531</v>
      </c>
      <c r="C519" s="139" t="s">
        <v>223</v>
      </c>
      <c r="D519" s="62">
        <v>41.92</v>
      </c>
    </row>
    <row r="520" spans="1:4" ht="9.9499999999999993" customHeight="1">
      <c r="A520" s="42">
        <v>45720</v>
      </c>
      <c r="B520" s="138" t="s">
        <v>532</v>
      </c>
      <c r="C520" s="139" t="s">
        <v>223</v>
      </c>
      <c r="D520" s="62">
        <v>37.89</v>
      </c>
    </row>
    <row r="521" spans="1:4" ht="9.9499999999999993" customHeight="1">
      <c r="A521" s="42">
        <v>45725</v>
      </c>
      <c r="B521" s="138" t="s">
        <v>534</v>
      </c>
      <c r="C521" s="139" t="s">
        <v>223</v>
      </c>
      <c r="D521" s="62">
        <v>46.39</v>
      </c>
    </row>
    <row r="522" spans="1:4" ht="9.9499999999999993" customHeight="1">
      <c r="A522" s="42">
        <v>45730</v>
      </c>
      <c r="B522" s="138" t="s">
        <v>535</v>
      </c>
      <c r="C522" s="139" t="s">
        <v>75</v>
      </c>
      <c r="D522" s="62">
        <v>1051.6500000000001</v>
      </c>
    </row>
    <row r="523" spans="1:4" ht="9.9499999999999993" customHeight="1">
      <c r="A523" s="42">
        <v>45735</v>
      </c>
      <c r="B523" s="138" t="s">
        <v>536</v>
      </c>
      <c r="C523" s="139" t="s">
        <v>75</v>
      </c>
      <c r="D523" s="62">
        <v>1662.22</v>
      </c>
    </row>
    <row r="524" spans="1:4" ht="9.9499999999999993" customHeight="1">
      <c r="A524" s="42">
        <v>45740</v>
      </c>
      <c r="B524" s="138" t="s">
        <v>537</v>
      </c>
      <c r="C524" s="139" t="s">
        <v>75</v>
      </c>
      <c r="D524" s="62">
        <v>1167.56</v>
      </c>
    </row>
    <row r="525" spans="1:4" ht="9.9499999999999993" customHeight="1">
      <c r="A525" s="42">
        <v>45745</v>
      </c>
      <c r="B525" s="138" t="s">
        <v>538</v>
      </c>
      <c r="C525" s="139" t="s">
        <v>75</v>
      </c>
      <c r="D525" s="62">
        <v>1989.94</v>
      </c>
    </row>
    <row r="526" spans="1:4" ht="9.9499999999999993" customHeight="1">
      <c r="A526" s="41">
        <v>61</v>
      </c>
      <c r="B526" s="135" t="s">
        <v>539</v>
      </c>
      <c r="C526" s="136"/>
      <c r="D526" s="137"/>
    </row>
    <row r="527" spans="1:4" ht="9.9499999999999993" customHeight="1">
      <c r="A527" s="42">
        <v>45030</v>
      </c>
      <c r="B527" s="138" t="s">
        <v>494</v>
      </c>
      <c r="C527" s="139" t="s">
        <v>78</v>
      </c>
      <c r="D527" s="62">
        <v>180.01</v>
      </c>
    </row>
    <row r="528" spans="1:4" ht="9.9499999999999993" customHeight="1">
      <c r="A528" s="42">
        <v>45055</v>
      </c>
      <c r="B528" s="138" t="s">
        <v>497</v>
      </c>
      <c r="C528" s="139" t="s">
        <v>73</v>
      </c>
      <c r="D528" s="62">
        <v>615.17999999999995</v>
      </c>
    </row>
    <row r="529" spans="1:4" ht="9.9499999999999993" customHeight="1">
      <c r="A529" s="42">
        <v>45060</v>
      </c>
      <c r="B529" s="138" t="s">
        <v>498</v>
      </c>
      <c r="C529" s="139" t="s">
        <v>78</v>
      </c>
      <c r="D529" s="62">
        <v>79.36</v>
      </c>
    </row>
    <row r="530" spans="1:4" ht="9.9499999999999993" customHeight="1">
      <c r="A530" s="42">
        <v>45137</v>
      </c>
      <c r="B530" s="138" t="s">
        <v>656</v>
      </c>
      <c r="C530" s="139" t="s">
        <v>78</v>
      </c>
      <c r="D530" s="62">
        <v>71.38</v>
      </c>
    </row>
    <row r="531" spans="1:4" ht="21" customHeight="1">
      <c r="A531" s="42">
        <v>45151</v>
      </c>
      <c r="B531" s="138" t="s">
        <v>519</v>
      </c>
      <c r="C531" s="139" t="s">
        <v>75</v>
      </c>
      <c r="D531" s="62">
        <v>108.27</v>
      </c>
    </row>
    <row r="532" spans="1:4" ht="21" customHeight="1">
      <c r="A532" s="42">
        <v>45220</v>
      </c>
      <c r="B532" s="138" t="s">
        <v>540</v>
      </c>
      <c r="C532" s="139" t="s">
        <v>73</v>
      </c>
      <c r="D532" s="62">
        <v>3.23</v>
      </c>
    </row>
    <row r="533" spans="1:4" ht="21" customHeight="1">
      <c r="A533" s="42">
        <v>45221</v>
      </c>
      <c r="B533" s="138" t="s">
        <v>541</v>
      </c>
      <c r="C533" s="139" t="s">
        <v>73</v>
      </c>
      <c r="D533" s="62">
        <v>4.32</v>
      </c>
    </row>
    <row r="534" spans="1:4" ht="21" customHeight="1">
      <c r="A534" s="42">
        <v>45225</v>
      </c>
      <c r="B534" s="138" t="s">
        <v>542</v>
      </c>
      <c r="C534" s="139" t="s">
        <v>73</v>
      </c>
      <c r="D534" s="62">
        <v>69.53</v>
      </c>
    </row>
    <row r="535" spans="1:4" ht="21" customHeight="1">
      <c r="A535" s="42">
        <v>45230</v>
      </c>
      <c r="B535" s="138" t="s">
        <v>543</v>
      </c>
      <c r="C535" s="139" t="s">
        <v>75</v>
      </c>
      <c r="D535" s="62">
        <v>9.15</v>
      </c>
    </row>
    <row r="536" spans="1:4" ht="9.9499999999999993" customHeight="1">
      <c r="A536" s="42">
        <v>45235</v>
      </c>
      <c r="B536" s="138" t="s">
        <v>544</v>
      </c>
      <c r="C536" s="139" t="s">
        <v>526</v>
      </c>
      <c r="D536" s="62">
        <v>56.01</v>
      </c>
    </row>
    <row r="537" spans="1:4" ht="9.9499999999999993" customHeight="1">
      <c r="A537" s="42">
        <v>45245</v>
      </c>
      <c r="B537" s="138" t="s">
        <v>545</v>
      </c>
      <c r="C537" s="139" t="s">
        <v>73</v>
      </c>
      <c r="D537" s="62">
        <v>3.78</v>
      </c>
    </row>
    <row r="538" spans="1:4" ht="9.9499999999999993" customHeight="1">
      <c r="A538" s="41">
        <v>58</v>
      </c>
      <c r="B538" s="135" t="s">
        <v>547</v>
      </c>
      <c r="C538" s="136"/>
      <c r="D538" s="137"/>
    </row>
    <row r="539" spans="1:4" ht="9.9499999999999993" customHeight="1">
      <c r="A539" s="42">
        <v>40436</v>
      </c>
      <c r="B539" s="138" t="s">
        <v>548</v>
      </c>
      <c r="C539" s="139" t="s">
        <v>80</v>
      </c>
      <c r="D539" s="62">
        <v>2.27</v>
      </c>
    </row>
    <row r="540" spans="1:4" ht="9.9499999999999993" customHeight="1">
      <c r="A540" s="42">
        <v>40438</v>
      </c>
      <c r="B540" s="138" t="s">
        <v>549</v>
      </c>
      <c r="C540" s="139" t="s">
        <v>191</v>
      </c>
      <c r="D540" s="62">
        <v>1.54</v>
      </c>
    </row>
    <row r="541" spans="1:4" ht="9.9499999999999993" customHeight="1">
      <c r="A541" s="42">
        <v>40451</v>
      </c>
      <c r="B541" s="138" t="s">
        <v>550</v>
      </c>
      <c r="C541" s="139" t="s">
        <v>191</v>
      </c>
      <c r="D541" s="62">
        <v>0.75</v>
      </c>
    </row>
    <row r="542" spans="1:4" ht="21" customHeight="1">
      <c r="A542" s="42">
        <v>40452</v>
      </c>
      <c r="B542" s="138" t="s">
        <v>551</v>
      </c>
      <c r="C542" s="139" t="s">
        <v>191</v>
      </c>
      <c r="D542" s="62">
        <v>0.75</v>
      </c>
    </row>
    <row r="543" spans="1:4" ht="21" customHeight="1">
      <c r="A543" s="42">
        <v>40453</v>
      </c>
      <c r="B543" s="138" t="s">
        <v>552</v>
      </c>
      <c r="C543" s="139" t="s">
        <v>191</v>
      </c>
      <c r="D543" s="62">
        <v>0.75</v>
      </c>
    </row>
    <row r="544" spans="1:4" ht="21" customHeight="1">
      <c r="A544" s="42">
        <v>40454</v>
      </c>
      <c r="B544" s="138" t="s">
        <v>553</v>
      </c>
      <c r="C544" s="139" t="s">
        <v>191</v>
      </c>
      <c r="D544" s="62">
        <v>0.8</v>
      </c>
    </row>
    <row r="545" spans="1:4" ht="21" customHeight="1">
      <c r="A545" s="42">
        <v>45201</v>
      </c>
      <c r="B545" s="138" t="s">
        <v>657</v>
      </c>
      <c r="C545" s="139" t="s">
        <v>557</v>
      </c>
      <c r="D545" s="62">
        <v>69.11</v>
      </c>
    </row>
    <row r="546" spans="1:4" ht="12" customHeight="1">
      <c r="A546" s="42">
        <v>45203</v>
      </c>
      <c r="B546" s="138" t="s">
        <v>658</v>
      </c>
      <c r="C546" s="139" t="s">
        <v>557</v>
      </c>
      <c r="D546" s="62">
        <v>46.08</v>
      </c>
    </row>
    <row r="547" spans="1:4" ht="21" customHeight="1">
      <c r="A547" s="42">
        <v>45205</v>
      </c>
      <c r="B547" s="138" t="s">
        <v>554</v>
      </c>
      <c r="C547" s="139" t="s">
        <v>191</v>
      </c>
      <c r="D547" s="62">
        <v>0.91</v>
      </c>
    </row>
    <row r="548" spans="1:4" ht="21" customHeight="1">
      <c r="A548" s="42">
        <v>45206</v>
      </c>
      <c r="B548" s="138" t="s">
        <v>555</v>
      </c>
      <c r="C548" s="139" t="s">
        <v>191</v>
      </c>
      <c r="D548" s="62">
        <v>0.84</v>
      </c>
    </row>
    <row r="549" spans="1:4" ht="9.9499999999999993" customHeight="1">
      <c r="A549" s="42">
        <v>45207</v>
      </c>
      <c r="B549" s="138" t="s">
        <v>556</v>
      </c>
      <c r="C549" s="139" t="s">
        <v>557</v>
      </c>
      <c r="D549" s="62">
        <v>6.03</v>
      </c>
    </row>
    <row r="550" spans="1:4" ht="9.9499999999999993" customHeight="1">
      <c r="A550" s="42">
        <v>45208</v>
      </c>
      <c r="B550" s="138" t="s">
        <v>558</v>
      </c>
      <c r="C550" s="139" t="s">
        <v>557</v>
      </c>
      <c r="D550" s="62">
        <v>9.64</v>
      </c>
    </row>
    <row r="551" spans="1:4" ht="9.9499999999999993" customHeight="1">
      <c r="A551" s="42">
        <v>45209</v>
      </c>
      <c r="B551" s="138" t="s">
        <v>559</v>
      </c>
      <c r="C551" s="139" t="s">
        <v>557</v>
      </c>
      <c r="D551" s="62">
        <v>22.1</v>
      </c>
    </row>
    <row r="552" spans="1:4" ht="12" customHeight="1">
      <c r="A552" s="42">
        <v>45210</v>
      </c>
      <c r="B552" s="138" t="s">
        <v>560</v>
      </c>
      <c r="C552" s="139" t="s">
        <v>557</v>
      </c>
      <c r="D552" s="62">
        <v>27.13</v>
      </c>
    </row>
    <row r="553" spans="1:4" ht="21" customHeight="1">
      <c r="A553" s="42">
        <v>47049</v>
      </c>
      <c r="B553" s="138" t="s">
        <v>561</v>
      </c>
      <c r="C553" s="139" t="s">
        <v>191</v>
      </c>
      <c r="D553" s="62">
        <v>1.47</v>
      </c>
    </row>
    <row r="554" spans="1:4">
      <c r="A554" s="42">
        <v>47050</v>
      </c>
      <c r="B554" s="138" t="s">
        <v>562</v>
      </c>
      <c r="C554" s="139" t="s">
        <v>191</v>
      </c>
      <c r="D554" s="62">
        <v>1.47</v>
      </c>
    </row>
    <row r="555" spans="1:4" ht="13.9" customHeight="1">
      <c r="A555" s="41">
        <v>108280</v>
      </c>
      <c r="B555" s="135" t="s">
        <v>563</v>
      </c>
      <c r="C555" s="136"/>
      <c r="D555" s="137"/>
    </row>
    <row r="556" spans="1:4" ht="13.9" customHeight="1">
      <c r="A556" s="42">
        <v>42100</v>
      </c>
      <c r="B556" s="138" t="s">
        <v>564</v>
      </c>
      <c r="C556" s="139" t="s">
        <v>75</v>
      </c>
      <c r="D556" s="62">
        <v>106864.15</v>
      </c>
    </row>
    <row r="557" spans="1:4" ht="13.9" customHeight="1">
      <c r="A557" s="42">
        <v>42110</v>
      </c>
      <c r="B557" s="138" t="s">
        <v>565</v>
      </c>
      <c r="C557" s="139" t="s">
        <v>75</v>
      </c>
      <c r="D557" s="62">
        <v>89398.1</v>
      </c>
    </row>
    <row r="558" spans="1:4" ht="13.9" customHeight="1">
      <c r="A558" s="42">
        <v>42120</v>
      </c>
      <c r="B558" s="138" t="s">
        <v>566</v>
      </c>
      <c r="C558" s="139" t="s">
        <v>75</v>
      </c>
      <c r="D558" s="62">
        <v>877872.87</v>
      </c>
    </row>
    <row r="559" spans="1:4">
      <c r="A559" s="42">
        <v>42130</v>
      </c>
      <c r="B559" s="138" t="s">
        <v>567</v>
      </c>
      <c r="C559" s="139" t="s">
        <v>75</v>
      </c>
      <c r="D559" s="62">
        <v>587583.86</v>
      </c>
    </row>
    <row r="560" spans="1:4">
      <c r="A560" s="42">
        <v>42140</v>
      </c>
      <c r="B560" s="138" t="s">
        <v>568</v>
      </c>
      <c r="C560" s="139" t="s">
        <v>75</v>
      </c>
      <c r="D560" s="62">
        <v>3035347.85</v>
      </c>
    </row>
    <row r="561" spans="1:4" ht="13.9" customHeight="1">
      <c r="A561" s="42">
        <v>42150</v>
      </c>
      <c r="B561" s="138" t="s">
        <v>569</v>
      </c>
      <c r="C561" s="139" t="s">
        <v>75</v>
      </c>
      <c r="D561" s="62">
        <v>2415066.2400000002</v>
      </c>
    </row>
    <row r="562" spans="1:4">
      <c r="A562" s="42">
        <v>42160</v>
      </c>
      <c r="B562" s="138" t="s">
        <v>570</v>
      </c>
      <c r="C562" s="139" t="s">
        <v>75</v>
      </c>
      <c r="D562" s="62">
        <v>8529751.8399999999</v>
      </c>
    </row>
    <row r="563" spans="1:4">
      <c r="A563" s="42">
        <v>42170</v>
      </c>
      <c r="B563" s="138" t="s">
        <v>571</v>
      </c>
      <c r="C563" s="139" t="s">
        <v>75</v>
      </c>
      <c r="D563" s="62">
        <v>5111868.68</v>
      </c>
    </row>
    <row r="564" spans="1:4" ht="14.25">
      <c r="A564" s="131" t="s">
        <v>583</v>
      </c>
      <c r="B564" s="40"/>
      <c r="C564" s="60"/>
      <c r="D564" s="61"/>
    </row>
    <row r="565" spans="1:4">
      <c r="A565" s="132" t="s">
        <v>67</v>
      </c>
      <c r="B565" s="132" t="s">
        <v>68</v>
      </c>
      <c r="C565" s="133" t="s">
        <v>69</v>
      </c>
      <c r="D565" s="134" t="s">
        <v>70</v>
      </c>
    </row>
    <row r="566" spans="1:4">
      <c r="A566" s="42">
        <v>42180</v>
      </c>
      <c r="B566" s="138" t="s">
        <v>572</v>
      </c>
      <c r="C566" s="139" t="s">
        <v>75</v>
      </c>
      <c r="D566" s="62">
        <v>14077019.949999999</v>
      </c>
    </row>
    <row r="567" spans="1:4">
      <c r="A567" s="42">
        <v>42190</v>
      </c>
      <c r="B567" s="138" t="s">
        <v>573</v>
      </c>
      <c r="C567" s="139" t="s">
        <v>75</v>
      </c>
      <c r="D567" s="62">
        <v>216955.46</v>
      </c>
    </row>
    <row r="568" spans="1:4">
      <c r="A568" s="41">
        <v>109353</v>
      </c>
      <c r="B568" s="135" t="s">
        <v>574</v>
      </c>
      <c r="C568" s="136"/>
      <c r="D568" s="62"/>
    </row>
    <row r="569" spans="1:4">
      <c r="A569" s="42">
        <v>42200</v>
      </c>
      <c r="B569" s="138" t="s">
        <v>575</v>
      </c>
      <c r="C569" s="139" t="s">
        <v>75</v>
      </c>
      <c r="D569" s="62">
        <v>124052.19</v>
      </c>
    </row>
    <row r="570" spans="1:4">
      <c r="A570" s="42">
        <v>42210</v>
      </c>
      <c r="B570" s="138" t="s">
        <v>576</v>
      </c>
      <c r="C570" s="139" t="s">
        <v>75</v>
      </c>
      <c r="D570" s="62">
        <v>108628.81</v>
      </c>
    </row>
    <row r="571" spans="1:4">
      <c r="A571" s="42">
        <v>42220</v>
      </c>
      <c r="B571" s="138" t="s">
        <v>577</v>
      </c>
      <c r="C571" s="139" t="s">
        <v>75</v>
      </c>
      <c r="D571" s="62">
        <v>509888.01</v>
      </c>
    </row>
    <row r="572" spans="1:4">
      <c r="A572" s="42">
        <v>42230</v>
      </c>
      <c r="B572" s="138" t="s">
        <v>578</v>
      </c>
      <c r="C572" s="139" t="s">
        <v>75</v>
      </c>
      <c r="D572" s="62">
        <v>484170.38</v>
      </c>
    </row>
    <row r="573" spans="1:4">
      <c r="A573" s="42">
        <v>42240</v>
      </c>
      <c r="B573" s="138" t="s">
        <v>579</v>
      </c>
      <c r="C573" s="139" t="s">
        <v>75</v>
      </c>
      <c r="D573" s="62">
        <v>1415395.77</v>
      </c>
    </row>
    <row r="574" spans="1:4">
      <c r="A574" s="42">
        <v>42250</v>
      </c>
      <c r="B574" s="138" t="s">
        <v>580</v>
      </c>
      <c r="C574" s="139" t="s">
        <v>75</v>
      </c>
      <c r="D574" s="62">
        <v>1131773.1499999999</v>
      </c>
    </row>
    <row r="575" spans="1:4">
      <c r="A575" s="42">
        <v>42260</v>
      </c>
      <c r="B575" s="138" t="s">
        <v>581</v>
      </c>
      <c r="C575" s="139" t="s">
        <v>75</v>
      </c>
      <c r="D575" s="62">
        <v>3486563.6</v>
      </c>
    </row>
    <row r="576" spans="1:4">
      <c r="A576" s="42">
        <v>42270</v>
      </c>
      <c r="B576" s="138" t="s">
        <v>582</v>
      </c>
      <c r="C576" s="139" t="s">
        <v>75</v>
      </c>
      <c r="D576" s="62">
        <v>1824807.19</v>
      </c>
    </row>
    <row r="577" spans="1:4">
      <c r="A577" s="42">
        <v>42280</v>
      </c>
      <c r="B577" s="138" t="s">
        <v>584</v>
      </c>
      <c r="C577" s="139" t="s">
        <v>75</v>
      </c>
      <c r="D577" s="62">
        <v>6736796.8700000001</v>
      </c>
    </row>
    <row r="578" spans="1:4">
      <c r="A578" s="42">
        <v>42290</v>
      </c>
      <c r="B578" s="138" t="s">
        <v>585</v>
      </c>
      <c r="C578" s="139" t="s">
        <v>75</v>
      </c>
      <c r="D578" s="62">
        <v>209498.08</v>
      </c>
    </row>
    <row r="579" spans="1:4">
      <c r="A579" s="41">
        <v>100007</v>
      </c>
      <c r="B579" s="135" t="s">
        <v>586</v>
      </c>
      <c r="C579" s="136"/>
      <c r="D579" s="137"/>
    </row>
    <row r="580" spans="1:4">
      <c r="A580" s="42">
        <v>42301</v>
      </c>
      <c r="B580" s="138" t="s">
        <v>587</v>
      </c>
      <c r="C580" s="139" t="s">
        <v>75</v>
      </c>
      <c r="D580" s="62">
        <v>0</v>
      </c>
    </row>
    <row r="581" spans="1:4" ht="14.25">
      <c r="A581" s="131" t="s">
        <v>588</v>
      </c>
      <c r="B581" s="40"/>
      <c r="C581" s="60"/>
      <c r="D581" s="6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13</vt:i4>
      </vt:variant>
    </vt:vector>
  </HeadingPairs>
  <TitlesOfParts>
    <vt:vector size="28" baseType="lpstr">
      <vt:lpstr>Auxiliar equipamento</vt:lpstr>
      <vt:lpstr>PREMISSAS</vt:lpstr>
      <vt:lpstr>Orçamento Sintético </vt:lpstr>
      <vt:lpstr>CPU</vt:lpstr>
      <vt:lpstr>Administração</vt:lpstr>
      <vt:lpstr>Canteiro</vt:lpstr>
      <vt:lpstr>MOB-DESMOB</vt:lpstr>
      <vt:lpstr>Mobilização e Desm T247</vt:lpstr>
      <vt:lpstr>BDI 20,60%</vt:lpstr>
      <vt:lpstr>BDI 11,85%</vt:lpstr>
      <vt:lpstr>Encargos CCL</vt:lpstr>
      <vt:lpstr>CRONOGRAMA</vt:lpstr>
      <vt:lpstr>COMP SARJETA</vt:lpstr>
      <vt:lpstr>40606A</vt:lpstr>
      <vt:lpstr>T-247</vt:lpstr>
      <vt:lpstr>Administração!Area_de_impressao</vt:lpstr>
      <vt:lpstr>'BDI 11,85%'!Area_de_impressao</vt:lpstr>
      <vt:lpstr>'BDI 20,60%'!Area_de_impressao</vt:lpstr>
      <vt:lpstr>Canteiro!Area_de_impressao</vt:lpstr>
      <vt:lpstr>'COMP SARJETA'!Area_de_impressao</vt:lpstr>
      <vt:lpstr>CPU!Area_de_impressao</vt:lpstr>
      <vt:lpstr>CRONOGRAMA!Area_de_impressao</vt:lpstr>
      <vt:lpstr>'Encargos CCL'!Area_de_impressao</vt:lpstr>
      <vt:lpstr>'MOB-DESMOB'!Area_de_impressao</vt:lpstr>
      <vt:lpstr>'Mobilização e Desm T247'!Area_de_impressao</vt:lpstr>
      <vt:lpstr>'Orçamento Sintético '!Area_de_impressao</vt:lpstr>
      <vt:lpstr>CRONOGRAMA!Titulos_de_impressao</vt:lpstr>
      <vt:lpstr>'Orçamento Sintético 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Dep Licitação</cp:lastModifiedBy>
  <cp:revision>0</cp:revision>
  <cp:lastPrinted>2024-12-18T14:39:43Z</cp:lastPrinted>
  <dcterms:created xsi:type="dcterms:W3CDTF">2024-07-03T18:58:38Z</dcterms:created>
  <dcterms:modified xsi:type="dcterms:W3CDTF">2024-12-18T15:35:06Z</dcterms:modified>
</cp:coreProperties>
</file>